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 B Efficiency 2020" sheetId="1" r:id="rId1"/>
    <sheet name="Plan B Efficiency 2020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<sst xmlns="http://schemas.openxmlformats.org/spreadsheetml/2006/main" count="20" uniqueCount="20">
  <si>
    <t>Energy Savings from Plan B Efficiency Improvements, 2020</t>
  </si>
  <si>
    <t>Sector</t>
  </si>
  <si>
    <t>Energy Savings in 2020</t>
  </si>
  <si>
    <t>Petajoules</t>
  </si>
  <si>
    <t>Lighting</t>
  </si>
  <si>
    <t>Appliances</t>
  </si>
  <si>
    <t>Buildings</t>
  </si>
  <si>
    <t>Industry</t>
  </si>
  <si>
    <t>Petrochemical</t>
  </si>
  <si>
    <t>Steel</t>
  </si>
  <si>
    <t>Cement</t>
  </si>
  <si>
    <t>Other (motor systems, aluminum, paper)</t>
  </si>
  <si>
    <t>Transport</t>
  </si>
  <si>
    <t>Total</t>
  </si>
  <si>
    <t>Summary:</t>
  </si>
  <si>
    <t>Projected increase in energy demand from 2006 to 2020</t>
  </si>
  <si>
    <t>Total energy savings from efficiency improvements in 2020</t>
  </si>
  <si>
    <t>Net change in energy demand from 2006 to 2020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</si>
  <si>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</si>
  <si>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Earth Policy Institute, 2009. Data sources include International Energy Agency (IEA),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 (Paris: 2008), pp. 506-07; IEA, </t>
    </r>
    <r>
      <rPr>
        <i/>
        <sz val="10"/>
        <rFont val="Arial"/>
        <family val="2"/>
      </rPr>
      <t>Light’s Labour’s Lost: Policies for Energy-efficient Lighting</t>
    </r>
    <r>
      <rPr>
        <sz val="10"/>
        <rFont val="Arial"/>
        <family val="2"/>
      </rPr>
      <t xml:space="preserve"> (Paris: 2006), pp. 25, 29; Florian Bressand, et al., </t>
    </r>
    <r>
      <rPr>
        <i/>
        <sz val="10"/>
        <rFont val="Arial"/>
        <family val="2"/>
      </rPr>
      <t>Curbing Global Energy Demand Growth: The Energy Productivity Opportunity</t>
    </r>
    <r>
      <rPr>
        <sz val="10"/>
        <rFont val="Arial"/>
        <family val="2"/>
      </rPr>
      <t xml:space="preserve"> (Washington, DC: McKinsey Global Institute, May 2007), p. 33, 106; Claude Mandil et al., </t>
    </r>
    <r>
      <rPr>
        <i/>
        <sz val="10"/>
        <rFont val="Arial"/>
        <family val="2"/>
      </rPr>
      <t>Tracking Industrial Energy Efficiency and CO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Emissions</t>
    </r>
    <r>
      <rPr>
        <sz val="10"/>
        <rFont val="Arial"/>
        <family val="2"/>
      </rPr>
      <t xml:space="preserve"> (Paris: IEA, 2007), pp. 22-25, 39, 59–61, 140.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</si>
</sst>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sz val="15"/>
      <name val="Arial"/>
      <family val="2"/>
    </font>
    <font>
      <sz val="10.75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i/>
      <vertAlign val="sub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3" fillId="0" borderId="0" xfId="0" applyFont="1" applyAlignment="1">
      <alignment horizontal="left" indent="2"/>
    </xf>
    <xf numFmtId="3" fontId="23" fillId="0" borderId="0" xfId="0" applyNumberFormat="1" applyFont="1" applyAlignment="1">
      <alignment/>
    </xf>
    <xf numFmtId="0" fontId="23" fillId="0" borderId="0" xfId="0" applyFont="1" applyFill="1" applyAlignment="1">
      <alignment horizontal="left" indent="2"/>
    </xf>
    <xf numFmtId="3" fontId="23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3" fontId="2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Arial"/>
                <a:ea typeface="Arial"/>
                <a:cs typeface="Arial"/>
              </a:rPr>
              <a:t>Plan B Energy Efficiency Measures</a:t>
            </a:r>
          </a:p>
        </c:rich>
      </c:tx>
      <c:layout>
        <c:manualLayout>
          <c:xMode val="factor"/>
          <c:yMode val="factor"/>
          <c:x val="-0.0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375"/>
          <c:w val="0.80275"/>
          <c:h val="0.857"/>
        </c:manualLayout>
      </c:layout>
      <c:areaChart>
        <c:grouping val="stacked"/>
        <c:varyColors val="0"/>
        <c:ser>
          <c:idx val="0"/>
          <c:order val="0"/>
          <c:tx>
            <c:v>Energy Use</c:v>
          </c:tx>
          <c:spPr>
            <a:noFill/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458.045</c:v>
              </c:pt>
              <c:pt idx="1">
                <c:v>439.274</c:v>
              </c:pt>
            </c:numLit>
          </c:val>
        </c:ser>
        <c:ser>
          <c:idx val="1"/>
          <c:order val="1"/>
          <c:tx>
            <c:v>Transportation Restructuring</c:v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78.655</c:v>
              </c:pt>
            </c:numLit>
          </c:val>
        </c:ser>
        <c:ser>
          <c:idx val="2"/>
          <c:order val="2"/>
          <c:tx>
            <c:v>Industrial Efficiency</c:v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30.793550600000003</c:v>
              </c:pt>
            </c:numLit>
          </c:val>
        </c:ser>
        <c:ser>
          <c:idx val="4"/>
          <c:order val="3"/>
          <c:tx>
            <c:v>Appliance Efficiency</c:v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20.434</c:v>
              </c:pt>
            </c:numLit>
          </c:val>
        </c:ser>
        <c:ser>
          <c:idx val="3"/>
          <c:order val="4"/>
          <c:tx>
            <c:v>Lighting Efficiency</c:v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20.434</c:v>
              </c:pt>
            </c:numLit>
          </c:val>
        </c:ser>
        <c:ser>
          <c:idx val="5"/>
          <c:order val="5"/>
          <c:tx>
            <c:v>Building Insulation</c:v>
          </c:tx>
          <c:spPr>
            <a:solidFill>
              <a:srgbClr val="8080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6.611</c:v>
              </c:pt>
            </c:numLit>
          </c:val>
        </c:ser>
        <c:axId val="15633944"/>
        <c:axId val="6487769"/>
      </c:areaChart>
      <c:catAx>
        <c:axId val="1563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87769"/>
        <c:crosses val="autoZero"/>
        <c:auto val="1"/>
        <c:lblOffset val="100"/>
        <c:noMultiLvlLbl val="0"/>
      </c:catAx>
      <c:valAx>
        <c:axId val="6487769"/>
        <c:scaling>
          <c:orientation val="minMax"/>
          <c:min val="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6339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0.8875</cdr:y>
    </cdr:from>
    <cdr:to>
      <cdr:x>0.04275</cdr:x>
      <cdr:y>0.95075</cdr:y>
    </cdr:to>
    <cdr:sp>
      <cdr:nvSpPr>
        <cdr:cNvPr id="1" name="Rectangle 1"/>
        <cdr:cNvSpPr>
          <a:spLocks/>
        </cdr:cNvSpPr>
      </cdr:nvSpPr>
      <cdr:spPr>
        <a:xfrm>
          <a:off x="38100" y="4448175"/>
          <a:ext cx="21907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0.0965</cdr:x>
      <cdr:y>0.8695</cdr:y>
    </cdr:from>
    <cdr:to>
      <cdr:x>0.121</cdr:x>
      <cdr:y>0.9075</cdr:y>
    </cdr:to>
    <cdr:sp>
      <cdr:nvSpPr>
        <cdr:cNvPr id="2" name="Rectangle 2"/>
        <cdr:cNvSpPr>
          <a:spLocks/>
        </cdr:cNvSpPr>
      </cdr:nvSpPr>
      <cdr:spPr>
        <a:xfrm>
          <a:off x="561975" y="4362450"/>
          <a:ext cx="1428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</cdr:x>
      <cdr:y>0.27375</cdr:y>
    </cdr:from>
    <cdr:to>
      <cdr:x>0.51875</cdr:x>
      <cdr:y>0.322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1371600"/>
          <a:ext cx="2352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IEA Energy Demand Trajectory</a:t>
          </a:r>
        </a:p>
      </cdr:txBody>
    </cdr:sp>
  </cdr:relSizeAnchor>
  <cdr:relSizeAnchor xmlns:cdr="http://schemas.openxmlformats.org/drawingml/2006/chartDrawing">
    <cdr:from>
      <cdr:x>0.36075</cdr:x>
      <cdr:y>0.318</cdr:y>
    </cdr:from>
    <cdr:to>
      <cdr:x>0.5655</cdr:x>
      <cdr:y>0.3505</cdr:y>
    </cdr:to>
    <cdr:sp>
      <cdr:nvSpPr>
        <cdr:cNvPr id="4" name="Line 4"/>
        <cdr:cNvSpPr>
          <a:spLocks/>
        </cdr:cNvSpPr>
      </cdr:nvSpPr>
      <cdr:spPr>
        <a:xfrm>
          <a:off x="2133600" y="1590675"/>
          <a:ext cx="12096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0.217</cdr:x>
      <cdr:y>0.73</cdr:y>
    </cdr:from>
    <cdr:to>
      <cdr:x>0.61475</cdr:x>
      <cdr:y>0.7745</cdr:y>
    </cdr:to>
    <cdr:sp>
      <cdr:nvSpPr>
        <cdr:cNvPr id="5" name="TextBox 5"/>
        <cdr:cNvSpPr txBox="1">
          <a:spLocks noChangeArrowheads="1"/>
        </cdr:cNvSpPr>
      </cdr:nvSpPr>
      <cdr:spPr>
        <a:xfrm>
          <a:off x="1276350" y="3657600"/>
          <a:ext cx="2352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Plan B Energy Efficiency Trajectory</a:t>
          </a:r>
        </a:p>
      </cdr:txBody>
    </cdr:sp>
  </cdr:relSizeAnchor>
  <cdr:relSizeAnchor xmlns:cdr="http://schemas.openxmlformats.org/drawingml/2006/chartDrawing">
    <cdr:from>
      <cdr:x>0.401</cdr:x>
      <cdr:y>0.60025</cdr:y>
    </cdr:from>
    <cdr:to>
      <cdr:x>0.497</cdr:x>
      <cdr:y>0.7205</cdr:y>
    </cdr:to>
    <cdr:sp>
      <cdr:nvSpPr>
        <cdr:cNvPr id="6" name="Line 6"/>
        <cdr:cNvSpPr>
          <a:spLocks/>
        </cdr:cNvSpPr>
      </cdr:nvSpPr>
      <cdr:spPr>
        <a:xfrm flipV="1">
          <a:off x="2371725" y="3009900"/>
          <a:ext cx="571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0.8215</cdr:x>
      <cdr:y>0.584</cdr:y>
    </cdr:from>
    <cdr:to>
      <cdr:x>0.9735</cdr:x>
      <cdr:y>0.69125</cdr:y>
    </cdr:to>
    <cdr:sp>
      <cdr:nvSpPr>
        <cdr:cNvPr id="7" name="TextBox 7"/>
        <cdr:cNvSpPr txBox="1">
          <a:spLocks noChangeArrowheads="1"/>
        </cdr:cNvSpPr>
      </cdr:nvSpPr>
      <cdr:spPr>
        <a:xfrm>
          <a:off x="4857750" y="2924175"/>
          <a:ext cx="8953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Transportation Restructuring (79 EJ)</a:t>
          </a:r>
        </a:p>
      </cdr:txBody>
    </cdr:sp>
  </cdr:relSizeAnchor>
  <cdr:relSizeAnchor xmlns:cdr="http://schemas.openxmlformats.org/drawingml/2006/chartDrawing">
    <cdr:from>
      <cdr:x>0.81</cdr:x>
      <cdr:y>0.44125</cdr:y>
    </cdr:from>
    <cdr:to>
      <cdr:x>0.9965</cdr:x>
      <cdr:y>0.5475</cdr:y>
    </cdr:to>
    <cdr:sp>
      <cdr:nvSpPr>
        <cdr:cNvPr id="8" name="TextBox 8"/>
        <cdr:cNvSpPr txBox="1">
          <a:spLocks noChangeArrowheads="1"/>
        </cdr:cNvSpPr>
      </cdr:nvSpPr>
      <cdr:spPr>
        <a:xfrm>
          <a:off x="4791075" y="2209800"/>
          <a:ext cx="11049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Industrial Efficiency
(31 EJ)</a:t>
          </a:r>
        </a:p>
      </cdr:txBody>
    </cdr:sp>
  </cdr:relSizeAnchor>
  <cdr:relSizeAnchor xmlns:cdr="http://schemas.openxmlformats.org/drawingml/2006/chartDrawing">
    <cdr:from>
      <cdr:x>0.81</cdr:x>
      <cdr:y>0.15975</cdr:y>
    </cdr:from>
    <cdr:to>
      <cdr:x>0.99725</cdr:x>
      <cdr:y>0.26225</cdr:y>
    </cdr:to>
    <cdr:sp>
      <cdr:nvSpPr>
        <cdr:cNvPr id="9" name="TextBox 9"/>
        <cdr:cNvSpPr txBox="1">
          <a:spLocks noChangeArrowheads="1"/>
        </cdr:cNvSpPr>
      </cdr:nvSpPr>
      <cdr:spPr>
        <a:xfrm>
          <a:off x="4791075" y="800100"/>
          <a:ext cx="11049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Lighting Efficiency
(20 EJ)</a:t>
          </a:r>
        </a:p>
      </cdr:txBody>
    </cdr:sp>
  </cdr:relSizeAnchor>
  <cdr:relSizeAnchor xmlns:cdr="http://schemas.openxmlformats.org/drawingml/2006/chartDrawing">
    <cdr:from>
      <cdr:x>0.81</cdr:x>
      <cdr:y>0.30625</cdr:y>
    </cdr:from>
    <cdr:to>
      <cdr:x>0.9965</cdr:x>
      <cdr:y>0.408</cdr:y>
    </cdr:to>
    <cdr:sp>
      <cdr:nvSpPr>
        <cdr:cNvPr id="10" name="TextBox 10"/>
        <cdr:cNvSpPr txBox="1">
          <a:spLocks noChangeArrowheads="1"/>
        </cdr:cNvSpPr>
      </cdr:nvSpPr>
      <cdr:spPr>
        <a:xfrm>
          <a:off x="4791075" y="1533525"/>
          <a:ext cx="11049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Appliance Efficiency
 (20 EJ)</a:t>
          </a:r>
        </a:p>
      </cdr:txBody>
    </cdr:sp>
  </cdr:relSizeAnchor>
  <cdr:relSizeAnchor xmlns:cdr="http://schemas.openxmlformats.org/drawingml/2006/chartDrawing">
    <cdr:from>
      <cdr:x>0.7985</cdr:x>
      <cdr:y>0.0425</cdr:y>
    </cdr:from>
    <cdr:to>
      <cdr:x>0.99725</cdr:x>
      <cdr:y>0.12475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714875" y="209550"/>
          <a:ext cx="11715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Building Insulation (7 EJ)</a:t>
          </a:r>
        </a:p>
      </cdr:txBody>
    </cdr:sp>
  </cdr:relSizeAnchor>
  <cdr:relSizeAnchor xmlns:cdr="http://schemas.openxmlformats.org/drawingml/2006/chartDrawing">
    <cdr:from>
      <cdr:x>0.7785</cdr:x>
      <cdr:y>0.12375</cdr:y>
    </cdr:from>
    <cdr:to>
      <cdr:x>0.81</cdr:x>
      <cdr:y>0.27375</cdr:y>
    </cdr:to>
    <cdr:sp>
      <cdr:nvSpPr>
        <cdr:cNvPr id="12" name="Line 12"/>
        <cdr:cNvSpPr>
          <a:spLocks/>
        </cdr:cNvSpPr>
      </cdr:nvSpPr>
      <cdr:spPr>
        <a:xfrm flipH="1">
          <a:off x="4600575" y="619125"/>
          <a:ext cx="1905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0.75475</cdr:x>
      <cdr:y>0.26225</cdr:y>
    </cdr:from>
    <cdr:to>
      <cdr:x>0.86125</cdr:x>
      <cdr:y>0.30625</cdr:y>
    </cdr:to>
    <cdr:sp>
      <cdr:nvSpPr>
        <cdr:cNvPr id="13" name="Line 13"/>
        <cdr:cNvSpPr>
          <a:spLocks/>
        </cdr:cNvSpPr>
      </cdr:nvSpPr>
      <cdr:spPr>
        <a:xfrm flipH="1">
          <a:off x="4457700" y="13144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0.72875</cdr:x>
      <cdr:y>0.3505</cdr:y>
    </cdr:from>
    <cdr:to>
      <cdr:x>0.80925</cdr:x>
      <cdr:y>0.3615</cdr:y>
    </cdr:to>
    <cdr:sp>
      <cdr:nvSpPr>
        <cdr:cNvPr id="14" name="Line 14"/>
        <cdr:cNvSpPr>
          <a:spLocks/>
        </cdr:cNvSpPr>
      </cdr:nvSpPr>
      <cdr:spPr>
        <a:xfrm flipH="1">
          <a:off x="4305300" y="1752600"/>
          <a:ext cx="476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0.718</cdr:x>
      <cdr:y>0.4195</cdr:y>
    </cdr:from>
    <cdr:to>
      <cdr:x>0.86125</cdr:x>
      <cdr:y>0.44125</cdr:y>
    </cdr:to>
    <cdr:sp>
      <cdr:nvSpPr>
        <cdr:cNvPr id="15" name="Line 15"/>
        <cdr:cNvSpPr>
          <a:spLocks/>
        </cdr:cNvSpPr>
      </cdr:nvSpPr>
      <cdr:spPr>
        <a:xfrm flipH="1" flipV="1">
          <a:off x="4238625" y="2105025"/>
          <a:ext cx="847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0.75475</cdr:x>
      <cdr:y>0.56775</cdr:y>
    </cdr:from>
    <cdr:to>
      <cdr:x>0.8215</cdr:x>
      <cdr:y>0.6245</cdr:y>
    </cdr:to>
    <cdr:sp>
      <cdr:nvSpPr>
        <cdr:cNvPr id="16" name="Line 16"/>
        <cdr:cNvSpPr>
          <a:spLocks/>
        </cdr:cNvSpPr>
      </cdr:nvSpPr>
      <cdr:spPr>
        <a:xfrm flipH="1" flipV="1">
          <a:off x="4457700" y="2847975"/>
          <a:ext cx="390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0.10725</cdr:y>
    </cdr:from>
    <cdr:to>
      <cdr:x>0.186</cdr:x>
      <cdr:y>0.1425</cdr:y>
    </cdr:to>
    <cdr:sp>
      <cdr:nvSpPr>
        <cdr:cNvPr id="17" name="TextBox 17"/>
        <cdr:cNvSpPr txBox="1">
          <a:spLocks noChangeArrowheads="1"/>
        </cdr:cNvSpPr>
      </cdr:nvSpPr>
      <cdr:spPr>
        <a:xfrm>
          <a:off x="428625" y="533400"/>
          <a:ext cx="666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Exajoules</a:t>
          </a:r>
        </a:p>
      </cdr:txBody>
    </cdr:sp>
  </cdr:relSizeAnchor>
  <cdr:relSizeAnchor xmlns:cdr="http://schemas.openxmlformats.org/drawingml/2006/chartDrawing">
    <cdr:from>
      <cdr:x>0.29725</cdr:x>
      <cdr:y>0.9385</cdr:y>
    </cdr:from>
    <cdr:to>
      <cdr:x>0.66375</cdr:x>
      <cdr:y>0.994</cdr:y>
    </cdr:to>
    <cdr:sp>
      <cdr:nvSpPr>
        <cdr:cNvPr id="18" name="TextBox 18"/>
        <cdr:cNvSpPr txBox="1">
          <a:spLocks noChangeArrowheads="1"/>
        </cdr:cNvSpPr>
      </cdr:nvSpPr>
      <cdr:spPr>
        <a:xfrm>
          <a:off x="1752600" y="4705350"/>
          <a:ext cx="2171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Exajoule (EJ) = 1 x 10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Joules</a:t>
          </a:r>
        </a:p>
      </cdr:txBody>
    </cdr:sp>
  </cdr:relSizeAnchor>
  <cdr:relSizeAnchor xmlns:cdr="http://schemas.openxmlformats.org/drawingml/2006/chartDrawing">
    <cdr:from>
      <cdr:x>0.5655</cdr:x>
      <cdr:y>0.86725</cdr:y>
    </cdr:from>
    <cdr:to>
      <cdr:x>0.7785</cdr:x>
      <cdr:y>0.90825</cdr:y>
    </cdr:to>
    <cdr:sp>
      <cdr:nvSpPr>
        <cdr:cNvPr id="19" name="TextBox 19"/>
        <cdr:cNvSpPr txBox="1">
          <a:spLocks noChangeArrowheads="1"/>
        </cdr:cNvSpPr>
      </cdr:nvSpPr>
      <cdr:spPr>
        <a:xfrm>
          <a:off x="3343275" y="4352925"/>
          <a:ext cx="1257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and IEA</a:t>
          </a:r>
        </a:p>
      </cdr:txBody>
    </cdr:sp>
  </cdr:relSizeAnchor>
  <cdr:relSizeAnchor xmlns:cdr="http://schemas.openxmlformats.org/drawingml/2006/chartDrawing">
    <cdr:from>
      <cdr:x>0.07275</cdr:x>
      <cdr:y>0.2675</cdr:y>
    </cdr:from>
    <cdr:to>
      <cdr:x>0.788</cdr:x>
      <cdr:y>0.56775</cdr:y>
    </cdr:to>
    <cdr:sp>
      <cdr:nvSpPr>
        <cdr:cNvPr id="20" name="Line 20"/>
        <cdr:cNvSpPr>
          <a:spLocks/>
        </cdr:cNvSpPr>
      </cdr:nvSpPr>
      <cdr:spPr>
        <a:xfrm flipV="1">
          <a:off x="428625" y="1333500"/>
          <a:ext cx="4229100" cy="1504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0.56775</cdr:y>
    </cdr:from>
    <cdr:to>
      <cdr:x>0.788</cdr:x>
      <cdr:y>0.612</cdr:y>
    </cdr:to>
    <cdr:sp>
      <cdr:nvSpPr>
        <cdr:cNvPr id="21" name="Line 21"/>
        <cdr:cNvSpPr>
          <a:spLocks/>
        </cdr:cNvSpPr>
      </cdr:nvSpPr>
      <cdr:spPr>
        <a:xfrm>
          <a:off x="428625" y="2847975"/>
          <a:ext cx="42291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0.064</cdr:x>
      <cdr:y>0.8495</cdr:y>
    </cdr:from>
    <cdr:to>
      <cdr:x>0.08275</cdr:x>
      <cdr:y>0.8875</cdr:y>
    </cdr:to>
    <cdr:sp>
      <cdr:nvSpPr>
        <cdr:cNvPr id="22" name="Rectangle 22"/>
        <cdr:cNvSpPr>
          <a:spLocks/>
        </cdr:cNvSpPr>
      </cdr:nvSpPr>
      <cdr:spPr>
        <a:xfrm>
          <a:off x="371475" y="4257675"/>
          <a:ext cx="1143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0.05375</cdr:x>
      <cdr:y>0.8495</cdr:y>
    </cdr:from>
    <cdr:to>
      <cdr:x>0.10075</cdr:x>
      <cdr:y>0.86725</cdr:y>
    </cdr:to>
    <cdr:sp>
      <cdr:nvSpPr>
        <cdr:cNvPr id="23" name="Line 23"/>
        <cdr:cNvSpPr>
          <a:spLocks/>
        </cdr:cNvSpPr>
      </cdr:nvSpPr>
      <cdr:spPr>
        <a:xfrm flipV="1">
          <a:off x="314325" y="4257675"/>
          <a:ext cx="276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0.05375</cdr:x>
      <cdr:y>0.86875</cdr:y>
    </cdr:from>
    <cdr:to>
      <cdr:x>0.10075</cdr:x>
      <cdr:y>0.8875</cdr:y>
    </cdr:to>
    <cdr:sp>
      <cdr:nvSpPr>
        <cdr:cNvPr id="24" name="Line 24"/>
        <cdr:cNvSpPr>
          <a:spLocks/>
        </cdr:cNvSpPr>
      </cdr:nvSpPr>
      <cdr:spPr>
        <a:xfrm flipV="1">
          <a:off x="314325" y="4352925"/>
          <a:ext cx="2762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49.28125" style="0" customWidth="1"/>
    <col min="2" max="2" width="25.140625" style="0" customWidth="1"/>
  </cols>
  <sheetData>
    <row r="1" spans="1:2" ht="12.75">
      <c r="A1" s="1" t="s">
        <v>0</v>
      </c>
      <c r="B1" s="1"/>
    </row>
    <row r="3" spans="1:2" ht="12.75">
      <c r="A3" s="2" t="s">
        <v>1</v>
      </c>
      <c r="B3" s="3" t="s">
        <v>2</v>
      </c>
    </row>
    <row r="4" ht="12.75">
      <c r="B4" s="4" t="s">
        <v>3</v>
      </c>
    </row>
    <row r="5" ht="12.75">
      <c r="B5" s="5"/>
    </row>
    <row r="6" spans="1:3" ht="12.75">
      <c r="A6" t="s">
        <v>4</v>
      </c>
      <c r="B6" s="5">
        <f>68112*0.12/0.4</f>
        <v>20433.6</v>
      </c>
      <c r="C6" s="5"/>
    </row>
    <row r="7" spans="1:3" ht="12.75">
      <c r="A7" t="s">
        <v>5</v>
      </c>
      <c r="B7" s="5">
        <f>B6</f>
        <v>20433.6</v>
      </c>
      <c r="C7" s="5"/>
    </row>
    <row r="8" spans="1:2" ht="12.75">
      <c r="A8" t="s">
        <v>6</v>
      </c>
      <c r="B8" s="5">
        <f>47478-(B7+B6)</f>
        <v>6610.800000000003</v>
      </c>
    </row>
    <row r="9" spans="1:3" ht="12.75">
      <c r="A9" t="s">
        <v>7</v>
      </c>
      <c r="B9" s="5">
        <f>SUM(B10:B13)</f>
        <v>30793.550600000002</v>
      </c>
      <c r="C9" s="5"/>
    </row>
    <row r="10" spans="1:3" ht="12.75">
      <c r="A10" s="6" t="s">
        <v>8</v>
      </c>
      <c r="B10" s="7">
        <f>122966*0.32*0.3</f>
        <v>11804.736</v>
      </c>
      <c r="C10" s="5"/>
    </row>
    <row r="11" spans="1:3" ht="12.75">
      <c r="A11" s="6" t="s">
        <v>9</v>
      </c>
      <c r="B11" s="7">
        <f>122966*0.23*0.19</f>
        <v>5373.6142</v>
      </c>
      <c r="C11" s="5"/>
    </row>
    <row r="12" spans="1:3" ht="12.75">
      <c r="A12" s="6" t="s">
        <v>10</v>
      </c>
      <c r="B12" s="7">
        <f>122966*0.42*0.07</f>
        <v>3615.2004000000006</v>
      </c>
      <c r="C12" s="5"/>
    </row>
    <row r="13" spans="1:6" ht="12.75">
      <c r="A13" s="8" t="s">
        <v>11</v>
      </c>
      <c r="B13" s="7">
        <v>10000</v>
      </c>
      <c r="C13" s="5"/>
      <c r="F13" s="9"/>
    </row>
    <row r="14" spans="1:3" ht="12.75">
      <c r="A14" s="10" t="s">
        <v>12</v>
      </c>
      <c r="B14" s="11">
        <f>(109694*0.8)-9100</f>
        <v>78655.20000000001</v>
      </c>
      <c r="C14" s="5"/>
    </row>
    <row r="15" spans="1:3" ht="12.75">
      <c r="A15" s="10"/>
      <c r="B15" s="12"/>
      <c r="C15" s="5"/>
    </row>
    <row r="16" spans="1:2" ht="12.75">
      <c r="A16" s="13" t="s">
        <v>13</v>
      </c>
      <c r="B16" s="14">
        <f>SUM(B6:B9,B14)</f>
        <v>156926.75060000003</v>
      </c>
    </row>
    <row r="17" spans="1:2" ht="12.75">
      <c r="A17" s="15"/>
      <c r="B17" s="12"/>
    </row>
    <row r="18" ht="12.75">
      <c r="B18" s="5"/>
    </row>
    <row r="19" spans="1:2" ht="12.75">
      <c r="A19" s="16" t="s">
        <v>14</v>
      </c>
      <c r="B19" s="5"/>
    </row>
    <row r="20" ht="12.75">
      <c r="B20" s="5"/>
    </row>
    <row r="21" spans="1:3" s="10" customFormat="1" ht="12.75">
      <c r="A21" s="17" t="s">
        <v>15</v>
      </c>
      <c r="B21" s="12">
        <v>138156</v>
      </c>
      <c r="C21" s="12"/>
    </row>
    <row r="22" spans="1:2" ht="12.75">
      <c r="A22" s="10" t="s">
        <v>16</v>
      </c>
      <c r="B22" s="11">
        <f>B6+B7+B8+B9+B14</f>
        <v>156926.75060000003</v>
      </c>
    </row>
    <row r="23" spans="1:3" s="10" customFormat="1" ht="12.75">
      <c r="A23" s="18" t="s">
        <v>17</v>
      </c>
      <c r="B23" s="14">
        <f>B21-B22</f>
        <v>-18770.75060000003</v>
      </c>
      <c r="C23" s="12"/>
    </row>
    <row r="24" spans="1:3" s="10" customFormat="1" ht="12.75">
      <c r="A24" s="17"/>
      <c r="B24" s="12"/>
      <c r="C24" s="12"/>
    </row>
    <row r="25" ht="12.75">
      <c r="B25" s="12"/>
    </row>
    <row r="26" spans="1:6" ht="94.5" customHeight="1">
      <c r="A26" s="19" t="s">
        <v>19</v>
      </c>
      <c r="B26" s="19"/>
      <c r="C26" s="20"/>
      <c r="D26" s="20"/>
      <c r="E26" s="20"/>
      <c r="F26" s="20"/>
    </row>
    <row r="27" spans="1:6" ht="12.75" customHeight="1">
      <c r="A27" s="20"/>
      <c r="B27" s="20"/>
      <c r="C27" s="20"/>
      <c r="D27" s="20"/>
      <c r="E27" s="20"/>
      <c r="F27" s="20"/>
    </row>
    <row r="28" spans="1:8" ht="44.25" customHeight="1">
      <c r="A28" s="21" t="s">
        <v>18</v>
      </c>
      <c r="B28" s="21"/>
      <c r="C28" s="22"/>
      <c r="D28" s="22"/>
      <c r="E28" s="22"/>
      <c r="F28" s="22"/>
      <c r="G28" s="22"/>
      <c r="H28" s="22"/>
    </row>
    <row r="29" spans="1:8" ht="12.75">
      <c r="A29" s="22"/>
      <c r="B29" s="22"/>
      <c r="C29" s="22"/>
      <c r="D29" s="22"/>
      <c r="E29" s="22"/>
      <c r="F29" s="22"/>
      <c r="G29" s="22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6" ht="12.75">
      <c r="A31" s="20"/>
      <c r="B31" s="20"/>
      <c r="C31" s="20"/>
      <c r="D31" s="20"/>
      <c r="E31" s="20"/>
      <c r="F31" s="20"/>
    </row>
    <row r="32" spans="1:6" ht="12.75">
      <c r="A32" s="20"/>
      <c r="B32" s="20"/>
      <c r="C32" s="20"/>
      <c r="D32" s="20"/>
      <c r="E32" s="20"/>
      <c r="F32" s="20"/>
    </row>
    <row r="33" spans="1:6" ht="12.75">
      <c r="A33" s="20"/>
      <c r="B33" s="20"/>
      <c r="C33" s="20"/>
      <c r="D33" s="20"/>
      <c r="E33" s="20"/>
      <c r="F33" s="20"/>
    </row>
    <row r="34" spans="1:6" ht="12.75">
      <c r="A34" s="20"/>
      <c r="B34" s="20"/>
      <c r="C34" s="20"/>
      <c r="D34" s="20"/>
      <c r="E34" s="20"/>
      <c r="F34" s="20"/>
    </row>
    <row r="35" spans="1:6" ht="12.75">
      <c r="A35" s="20"/>
      <c r="B35" s="20"/>
      <c r="C35" s="20"/>
      <c r="D35" s="20"/>
      <c r="E35" s="20"/>
      <c r="F35" s="20"/>
    </row>
    <row r="36" spans="1:6" ht="12.75">
      <c r="A36" s="20"/>
      <c r="B36" s="20"/>
      <c r="C36" s="20"/>
      <c r="D36" s="20"/>
      <c r="E36" s="20"/>
      <c r="F36" s="20"/>
    </row>
    <row r="37" spans="1:6" ht="17.25" customHeight="1">
      <c r="A37" s="20"/>
      <c r="B37" s="20"/>
      <c r="C37" s="20"/>
      <c r="D37" s="20"/>
      <c r="E37" s="20"/>
      <c r="F37" s="20"/>
    </row>
  </sheetData>
  <mergeCells count="3">
    <mergeCell ref="A26:B26"/>
    <mergeCell ref="A28:B28"/>
    <mergeCell ref="A1:B1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2009-09-24T17:45:47Z</dcterms:created>
  <dcterms:modified xsi:type="dcterms:W3CDTF">2009-09-24T17:46:26Z</dcterms:modified>
  <cp:category/>
  <cp:version/>
  <cp:contentType/>
  <cp:contentStatus/>
</cp:coreProperties>
</file>