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2.xml" ContentType="application/vnd.openxmlformats-officedocument.spreadsheetml.chart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827" activeTab="0"/>
  </bookViews>
  <sheets>
    <sheet name="INDEX" sheetId="1" r:id="rId1"/>
    <sheet name="Energy Demand" sheetId="2" r:id="rId2"/>
    <sheet name="Electricity Demand" sheetId="3" r:id="rId3"/>
    <sheet name="2020 Energy Goals" sheetId="4" r:id="rId4"/>
    <sheet name="2020 Energy Goals (detailed)" sheetId="5" r:id="rId5"/>
    <sheet name="Electricity Graph" sheetId="6" r:id="rId6"/>
    <sheet name="Renewable Goals" sheetId="7" r:id="rId7"/>
    <sheet name="World Energy Growth Rates" sheetId="8" r:id="rId8"/>
    <sheet name="Capacity Factors" sheetId="9" r:id="rId9"/>
    <sheet name="Subsidies" sheetId="10" r:id="rId10"/>
    <sheet name="Carbon Dioxide Emissions" sheetId="11" r:id="rId11"/>
    <sheet name="CO2 Reductions" sheetId="12" r:id="rId12"/>
    <sheet name="Emissions Graph" sheetId="13" r:id="rId13"/>
  </sheets>
  <externalReferences>
    <externalReference r:id="rId16"/>
    <externalReference r:id="rId17"/>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0">'Carbon Dioxide Emissions'!$A$1:$F$32</definedName>
    <definedName name="_xlnm.Print_Area" localSheetId="6">'Renewable Goals'!$A$1:$H$28</definedName>
    <definedName name="T" localSheetId="10">#REF!</definedName>
    <definedName name="T">#REF!</definedName>
  </definedNames>
  <calcPr fullCalcOnLoad="1"/>
</workbook>
</file>

<file path=xl/sharedStrings.xml><?xml version="1.0" encoding="utf-8"?>
<sst xmlns="http://schemas.openxmlformats.org/spreadsheetml/2006/main" count="264" uniqueCount="160">
  <si>
    <t>Average Capacity Factors for Selected Electric Power Sources in the United States</t>
  </si>
  <si>
    <t>Source</t>
  </si>
  <si>
    <t>Capacity Factor</t>
  </si>
  <si>
    <t>Percent</t>
  </si>
  <si>
    <t>Fossil Fuels and Nuclear</t>
  </si>
  <si>
    <t>Coal</t>
  </si>
  <si>
    <t>Oil</t>
  </si>
  <si>
    <t>Natural Gas</t>
  </si>
  <si>
    <t>Nuclear</t>
  </si>
  <si>
    <t>Renewables</t>
  </si>
  <si>
    <t>Wind</t>
  </si>
  <si>
    <t>Solar Photovoltaics</t>
  </si>
  <si>
    <t>Solar Thermal</t>
  </si>
  <si>
    <t>Geothermal</t>
  </si>
  <si>
    <t>Biomass</t>
  </si>
  <si>
    <t>Hydropower</t>
  </si>
  <si>
    <t>Note: Capacity factor is the ratio of actual electricity generated during a period of time (usually one year) to the electricity that could have been generated over that same period with continuous operation at full power. Capacity factors given here represent averages for a range of recent years.</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</si>
  <si>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</si>
  <si>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r>
      <t xml:space="preserve">Source: Fossil fuels and Nuclear from "Average Capacity Factors by Energy Source, 1996 through 2007," Table A.6 in U.S. Department of Energy (DOE), Energy Information Administration, </t>
    </r>
    <r>
      <rPr>
        <i/>
        <sz val="10"/>
        <rFont val="Arial"/>
        <family val="2"/>
      </rPr>
      <t>Electric Power Annual 2007</t>
    </r>
    <r>
      <rPr>
        <sz val="10"/>
        <rFont val="Arial"/>
        <family val="2"/>
      </rPr>
      <t xml:space="preserve"> (Washington, DC: January 2009); Renewables from DOE, National Renewable Energy Laboratory, </t>
    </r>
    <r>
      <rPr>
        <i/>
        <sz val="10"/>
        <rFont val="Arial"/>
        <family val="2"/>
      </rPr>
      <t>Power Technologies Energy Data Book</t>
    </r>
    <r>
      <rPr>
        <sz val="10"/>
        <rFont val="Arial"/>
        <family val="2"/>
      </rPr>
      <t xml:space="preserve"> (Golden, CO: August 2006), p. 201.</t>
    </r>
  </si>
  <si>
    <t>Energy Source</t>
  </si>
  <si>
    <t>Average Annual Growth Rate</t>
  </si>
  <si>
    <t>Compound Annual Growth Rate</t>
  </si>
  <si>
    <t>Wind Power</t>
  </si>
  <si>
    <t>Geothermal Power *</t>
  </si>
  <si>
    <t>Geothermal Heat</t>
  </si>
  <si>
    <t>Hydroelectric</t>
  </si>
  <si>
    <t>Nuclear Power</t>
  </si>
  <si>
    <t>Biodiesel</t>
  </si>
  <si>
    <t>Fuel Ethanol</t>
  </si>
  <si>
    <t>World Energy Growth Rates by Source, 2000-2009</t>
  </si>
  <si>
    <r>
      <t xml:space="preserve">Source: Compiled by Earth Policy Institute with wind power from Global Wind Energy Council, </t>
    </r>
    <r>
      <rPr>
        <i/>
        <sz val="10"/>
        <rFont val="Arial"/>
        <family val="2"/>
      </rPr>
      <t>Global Wind 2009 Report</t>
    </r>
    <r>
      <rPr>
        <sz val="10"/>
        <rFont val="Arial"/>
        <family val="2"/>
      </rPr>
      <t xml:space="preserve"> (Brussels: 2010), p. 12; solar photovoltaics data from European Photovoltaic Industry Association (EPIA), </t>
    </r>
    <r>
      <rPr>
        <i/>
        <sz val="10"/>
        <rFont val="Arial"/>
        <family val="2"/>
      </rPr>
      <t>Global Market Outlook for Photovoltaics Until 2013</t>
    </r>
    <r>
      <rPr>
        <sz val="10"/>
        <rFont val="Arial"/>
        <family val="2"/>
      </rPr>
      <t xml:space="preserve"> (Brussels: April 2009), pp. 3-4; 2007-2009 from EPIA, </t>
    </r>
    <r>
      <rPr>
        <i/>
        <sz val="10"/>
        <rFont val="Arial"/>
        <family val="2"/>
      </rPr>
      <t>Global Market Outlook for Photovoltaics Until 2014</t>
    </r>
    <r>
      <rPr>
        <sz val="10"/>
        <rFont val="Arial"/>
        <family val="2"/>
      </rPr>
      <t xml:space="preserve"> (Brussels: May 2010), p. 5; geothermal power from International Geothermal Association, "Installed Generating Capacity," at www.geothermal-energy.org/226,installed_generating_capacity.html, updated 2 July 2010; and from Alison Holm et al., </t>
    </r>
    <r>
      <rPr>
        <i/>
        <sz val="10"/>
        <rFont val="Arial"/>
        <family val="2"/>
      </rPr>
      <t>Geothermal Energy International Market Update</t>
    </r>
    <r>
      <rPr>
        <sz val="10"/>
        <rFont val="Arial"/>
        <family val="2"/>
      </rPr>
      <t xml:space="preserve"> (Washington, DC: Geothermal Energy Association, May 2010), p. 4; geothermal heat from International Geothermal Association, "Direct Uses," at www.geothermal-energy.org/246,direct_uses.html, updated 5 July 2010; Renewable Energy Policy Network for the 21st Century (REN21), </t>
    </r>
    <r>
      <rPr>
        <i/>
        <sz val="10"/>
        <rFont val="Arial"/>
        <family val="2"/>
      </rPr>
      <t xml:space="preserve">Renewables Global Status Report </t>
    </r>
    <r>
      <rPr>
        <sz val="10"/>
        <rFont val="Arial"/>
        <family val="2"/>
      </rPr>
      <t xml:space="preserve">(Paris: REN21 Secretariat, </t>
    </r>
  </si>
  <si>
    <r>
      <t xml:space="preserve"> various years);</t>
    </r>
    <r>
      <rPr>
        <b/>
        <sz val="10"/>
        <rFont val="Arial"/>
        <family val="2"/>
      </rPr>
      <t xml:space="preserve"> </t>
    </r>
    <r>
      <rPr>
        <sz val="10"/>
        <rFont val="Arial"/>
        <family val="2"/>
      </rPr>
      <t xml:space="preserve">hydroelectric, oil, natural gas, nuclear, and coal from BP, </t>
    </r>
    <r>
      <rPr>
        <i/>
        <sz val="10"/>
        <rFont val="Arial"/>
        <family val="2"/>
      </rPr>
      <t xml:space="preserve">Statistical Review of World Energy June 2010 </t>
    </r>
    <r>
      <rPr>
        <sz val="10"/>
        <rFont val="Arial"/>
        <family val="2"/>
      </rPr>
      <t xml:space="preserve">(London: 2010); biodiesel from F.O. Licht, </t>
    </r>
    <r>
      <rPr>
        <i/>
        <sz val="10"/>
        <rFont val="Arial"/>
        <family val="2"/>
      </rPr>
      <t>World Ethanol and Biofuels Report</t>
    </r>
    <r>
      <rPr>
        <sz val="10"/>
        <rFont val="Arial"/>
        <family val="2"/>
      </rPr>
      <t xml:space="preserve">, vol. 7, no. 2 (23 September 2008), p. 29; and from F.O.Licht, </t>
    </r>
    <r>
      <rPr>
        <i/>
        <sz val="10"/>
        <rFont val="Arial"/>
        <family val="2"/>
      </rPr>
      <t>World Ethanol and Biofuels Report</t>
    </r>
    <r>
      <rPr>
        <sz val="10"/>
        <rFont val="Arial"/>
        <family val="2"/>
      </rPr>
      <t xml:space="preserve">, vol. 8, no. 13 (15 March 2010), p. 265; fuel ethanol from F.O. Licht, </t>
    </r>
    <r>
      <rPr>
        <i/>
        <sz val="10"/>
        <rFont val="Arial"/>
        <family val="2"/>
      </rPr>
      <t>World Ethanol and Biofuels Report</t>
    </r>
    <r>
      <rPr>
        <sz val="10"/>
        <rFont val="Arial"/>
        <family val="2"/>
      </rPr>
      <t xml:space="preserve">, vol. 7, no. 18 (26 May 2009), p. 3; and from F.O. Licht, </t>
    </r>
    <r>
      <rPr>
        <i/>
        <sz val="10"/>
        <rFont val="Arial"/>
        <family val="2"/>
      </rPr>
      <t>World Ethanol and Biofuels Report</t>
    </r>
    <r>
      <rPr>
        <sz val="10"/>
        <rFont val="Arial"/>
        <family val="2"/>
      </rPr>
      <t>, vol. 8, no. 16 (28 April 2010), p. 328.</t>
    </r>
  </si>
  <si>
    <t>Installed Capacity 2008</t>
  </si>
  <si>
    <t>Installed Capacity 2020</t>
  </si>
  <si>
    <t>Electricity and Heat Generation 2008</t>
  </si>
  <si>
    <t>Electricity and Heat Generation 2020</t>
  </si>
  <si>
    <t>Growth from 2008 to 2020</t>
  </si>
  <si>
    <t>Share of Total Electricity and Heat Generation from Renewables in 2020</t>
  </si>
  <si>
    <t>Electricity Generating Capacity</t>
  </si>
  <si>
    <t>Electrical Gigawatts</t>
  </si>
  <si>
    <t>Petajoules</t>
  </si>
  <si>
    <t>x-fold</t>
  </si>
  <si>
    <t>Solar Thermal Power Plants</t>
  </si>
  <si>
    <t>Total</t>
  </si>
  <si>
    <t>Thermal Energy Capacity</t>
  </si>
  <si>
    <t>Thermal Gigawatts</t>
  </si>
  <si>
    <t>Solar Rooftop Water and Space Heaters</t>
  </si>
  <si>
    <t xml:space="preserve">World Energy Consumption in 2008 and Plan B Goals for 2020 </t>
  </si>
  <si>
    <t>Goal for 2020 *</t>
  </si>
  <si>
    <t xml:space="preserve">Electricity and Heat from Fossil Fuels and Nuclear </t>
  </si>
  <si>
    <t xml:space="preserve">Electricity from Renewable Sources </t>
  </si>
  <si>
    <t xml:space="preserve">Thermal Energy from Renewable Sources </t>
  </si>
  <si>
    <t xml:space="preserve">Transportation </t>
  </si>
  <si>
    <t>* Note: Transportation energy consumption in 2020 is lower than in 2008 because, due to efficiency gains, an electrified transport system requires far less energy than a fossil-fuel-based one. 1 petajoule is equal to 1 billion megajoules.</t>
  </si>
  <si>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p. 507;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</si>
  <si>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r>
      <t xml:space="preserve">2008 </t>
    </r>
    <r>
      <rPr>
        <vertAlign val="superscript"/>
        <sz val="10"/>
        <rFont val="Arial"/>
        <family val="2"/>
      </rPr>
      <t>(1)</t>
    </r>
  </si>
  <si>
    <t>Goal for 2020</t>
  </si>
  <si>
    <t xml:space="preserve">Electricity and Heat Generation from Fossil Fuels and Nuclear </t>
  </si>
  <si>
    <t>Gas</t>
  </si>
  <si>
    <t>Heat</t>
  </si>
  <si>
    <t>Electricity Generation from Renewables</t>
  </si>
  <si>
    <t xml:space="preserve">Thermal Energy Capture from Renewable Sources </t>
  </si>
  <si>
    <r>
      <t xml:space="preserve">Transportation Fuel Consumption </t>
    </r>
    <r>
      <rPr>
        <u val="single"/>
        <vertAlign val="superscript"/>
        <sz val="10"/>
        <rFont val="Arial"/>
        <family val="2"/>
      </rPr>
      <t>(2)</t>
    </r>
  </si>
  <si>
    <t>Total Energy Consumption</t>
  </si>
  <si>
    <t>Notes: (1) Columns may not add to totals due to rounding; (2) Transportation energy consumption in 2020 is lower than in 2008 because, due to efficiency gains, an electrified transport system requires far less energy than a fossil-fuel-based one. 1 petajoule is equal to 1 billion megajoules.</t>
  </si>
  <si>
    <t>World Primary Energy Demand in 2006, with IEA Projection for 2008 and 2020</t>
  </si>
  <si>
    <t>Growth Rate,
2006-2015</t>
  </si>
  <si>
    <t>Growth Rate,
2015-2020</t>
  </si>
  <si>
    <t>World Primary Energy Demand 2006</t>
  </si>
  <si>
    <t>World Primary Energy Demand 2008</t>
  </si>
  <si>
    <t>World Primary Energy Demand 2020</t>
  </si>
  <si>
    <t>Million Tons Oil Equivalent</t>
  </si>
  <si>
    <t xml:space="preserve">Coal </t>
  </si>
  <si>
    <t>of which Transport</t>
  </si>
  <si>
    <t>Hydro</t>
  </si>
  <si>
    <t>Biomass and Waste</t>
  </si>
  <si>
    <t>Other Renewables</t>
  </si>
  <si>
    <t>Total Non-renewable</t>
  </si>
  <si>
    <t>Total Renewable</t>
  </si>
  <si>
    <r>
      <t xml:space="preserve">Notes: </t>
    </r>
    <r>
      <rPr>
        <sz val="10"/>
        <rFont val="Arial"/>
        <family val="0"/>
      </rPr>
      <t>Primary energy demand equals primary energy supply. Nuclear refers to the primary heat equivalent of the electricity produced by a nuclear plant with an average thermal efficiency of 33 percent.</t>
    </r>
    <r>
      <rPr>
        <b/>
        <sz val="10"/>
        <rFont val="Arial"/>
        <family val="2"/>
      </rPr>
      <t xml:space="preserve"> </t>
    </r>
    <r>
      <rPr>
        <sz val="10"/>
        <rFont val="Arial"/>
        <family val="0"/>
      </rPr>
      <t xml:space="preserve">Biomass and waste includes commercially traded solid biomass and animal products, gas and liquids derived from biomass, industrial waste, and municipal waste. Other renewables include geothermal, solar, wind, tide, and wave energy for electricity and the direct use of geothermal and solar heat. </t>
    </r>
  </si>
  <si>
    <r>
      <t xml:space="preserve">Source: Calculated by Earth Policy Institute from International Energy Agency (IEA), </t>
    </r>
    <r>
      <rPr>
        <i/>
        <sz val="10"/>
        <rFont val="Arial"/>
        <family val="2"/>
      </rPr>
      <t>World Energy Outlook 2008</t>
    </r>
    <r>
      <rPr>
        <sz val="10"/>
        <rFont val="Arial"/>
        <family val="2"/>
      </rPr>
      <t xml:space="preserve"> (Paris: 2008), p. 506; IEA,</t>
    </r>
    <r>
      <rPr>
        <i/>
        <sz val="10"/>
        <rFont val="Arial"/>
        <family val="2"/>
      </rPr>
      <t xml:space="preserve"> World Energy Outlook 2004</t>
    </r>
    <r>
      <rPr>
        <sz val="10"/>
        <rFont val="Arial"/>
        <family val="2"/>
      </rPr>
      <t xml:space="preserve"> (Paris: 2004).</t>
    </r>
  </si>
  <si>
    <t>World Electricity Demand in 2006, with IEA Projection for 2008 and 2020</t>
  </si>
  <si>
    <t>Electricity Source</t>
  </si>
  <si>
    <t>World Electricity Demand, 2006</t>
  </si>
  <si>
    <t>World Electricity Demand, 2008</t>
  </si>
  <si>
    <t>World Electricity Demand, 2020</t>
  </si>
  <si>
    <t>Terawatt-hours</t>
  </si>
  <si>
    <t>Solar</t>
  </si>
  <si>
    <t>Tidal/Wave</t>
  </si>
  <si>
    <r>
      <t>Notes: Ele</t>
    </r>
    <r>
      <rPr>
        <sz val="10"/>
        <rFont val="Arial"/>
        <family val="0"/>
      </rPr>
      <t xml:space="preserve">ctricity generation is equal to electricity demand and is defined as the electricity generated by power plants including own use and transmission and distribution losses. Hydropower includes both macro and micro hydropower generation. Biomass and waste includes solid biomass and animal products, gas and liquids derived from biomass, industrial waste, and municipal waste. Electricity generation from solar power includes both PV and solar thermal. 
</t>
    </r>
  </si>
  <si>
    <r>
      <t xml:space="preserve">Source: Calculated by Earth Policy Institute from International Energy Agency, </t>
    </r>
    <r>
      <rPr>
        <i/>
        <sz val="10"/>
        <rFont val="Arial"/>
        <family val="2"/>
      </rPr>
      <t>World Energy Outlook 2008</t>
    </r>
    <r>
      <rPr>
        <sz val="10"/>
        <rFont val="Arial"/>
        <family val="2"/>
      </rPr>
      <t xml:space="preserve"> (Paris: 2008), p. 507.</t>
    </r>
  </si>
  <si>
    <t>A full listing of data for the entire book is on-line at:</t>
  </si>
  <si>
    <t>http://www.earth-policy.org/books/wote/wote_data</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</si>
  <si>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</si>
  <si>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World Energy Consumption in 2008 and Plan B Goals for 2020 (Detailed)</t>
  </si>
  <si>
    <t>World Power and Energy from Renewables in 2008 and Plan B Goals for 2020</t>
  </si>
  <si>
    <r>
      <t xml:space="preserve">Source: Calculated by Earth Policy Institute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</si>
  <si>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t>* Note: Due to lack of complete data for 2009, growth rates for geothermal power are for 2000-2010.</t>
  </si>
  <si>
    <r>
      <t xml:space="preserve">Source: Wind electricity from Global Wind Energy Council, </t>
    </r>
    <r>
      <rPr>
        <i/>
        <sz val="10"/>
        <rFont val="Arial"/>
        <family val="2"/>
      </rPr>
      <t>Global Wind 2009 Report</t>
    </r>
    <r>
      <rPr>
        <sz val="10"/>
        <rFont val="Arial"/>
        <family val="2"/>
      </rPr>
      <t xml:space="preserve"> (Brussels: 2010), p. 12; solar photovoltaics from European Photovoltaic Industry Association (EPIA), </t>
    </r>
    <r>
      <rPr>
        <i/>
        <sz val="10"/>
        <rFont val="Arial"/>
        <family val="2"/>
      </rPr>
      <t>Global Market Outlook for Photovoltaics Until 2014</t>
    </r>
    <r>
      <rPr>
        <sz val="10"/>
        <rFont val="Arial"/>
        <family val="2"/>
      </rPr>
      <t xml:space="preserve"> (Brussels: May 2010), p. 5; solar thermal power plants from Christoph Richter, Sven Teske, and Rebecca Short, </t>
    </r>
    <r>
      <rPr>
        <i/>
        <sz val="10"/>
        <rFont val="Arial"/>
        <family val="2"/>
      </rPr>
      <t>Concentrating Solar Power Global Outlook 2009</t>
    </r>
    <r>
      <rPr>
        <sz val="10"/>
        <rFont val="Arial"/>
        <family val="2"/>
      </rPr>
      <t xml:space="preserve"> (Amsterdam, Tabernas, and Brussels: Greenpeace International, IEA SolarPACES, and European Solar Thermal Electricity Association, May 2009), p. 7; geothermal electricity, biomass electricity and heat, hydropower, including tidal and wave power, and rooftop solar water and space heaters from Renewable Energy Policy Network for the 21st Century, </t>
    </r>
    <r>
      <rPr>
        <i/>
        <sz val="10"/>
        <rFont val="Arial"/>
        <family val="2"/>
      </rPr>
      <t xml:space="preserve">Renewables 2010 Global Status Report </t>
    </r>
    <r>
      <rPr>
        <sz val="10"/>
        <rFont val="Arial"/>
        <family val="2"/>
      </rPr>
      <t xml:space="preserve">(Paris: REN21 Secretariat, 2010), pp. 54, 56; geothermal heat from Jefferson Tester et al., </t>
    </r>
    <r>
      <rPr>
        <i/>
        <sz val="10"/>
        <rFont val="Arial"/>
        <family val="2"/>
      </rPr>
      <t xml:space="preserve">The Future of Geothermal Energy: Impact of Enhanced Geothermal Systems (EGS) on the United States in the </t>
    </r>
  </si>
  <si>
    <r>
      <t>21st Century</t>
    </r>
    <r>
      <rPr>
        <sz val="10"/>
        <rFont val="Arial"/>
        <family val="2"/>
      </rPr>
      <t xml:space="preserve"> (Cambridge, MA: Massachusetts Institute of Technology, 2006), p. 9</t>
    </r>
    <r>
      <rPr>
        <sz val="10"/>
        <rFont val="Arial"/>
        <family val="0"/>
      </rPr>
      <t xml:space="preserve">; capacity factors used to convert installed capacity into actual electricity generation are from U.S. Department of Energy, National Renewable Energy Laboratory, </t>
    </r>
    <r>
      <rPr>
        <i/>
        <sz val="10"/>
        <rFont val="Arial"/>
        <family val="2"/>
      </rPr>
      <t>Power Technologies Energy Data Book</t>
    </r>
    <r>
      <rPr>
        <sz val="10"/>
        <rFont val="Arial"/>
        <family val="0"/>
      </rPr>
      <t xml:space="preserve"> (Golden, CO: August 2006).</t>
    </r>
  </si>
  <si>
    <t>GRAPH: World Electricity Generation by Energy Source in 2008 and in the Plan B Economy of 2020</t>
  </si>
  <si>
    <t>Fossil Fuel Consumption Subsidies in Selected Countries by Fuel Type, 2009</t>
  </si>
  <si>
    <t>Plan B Carbon Dioxide Emissions Reductions and Sequestration in 2020</t>
  </si>
  <si>
    <t>GRAPH: Plan B Carbon Dioxide Emissions Reduction Goals for 2020</t>
  </si>
  <si>
    <t>Action</t>
  </si>
  <si>
    <t>Amount</t>
  </si>
  <si>
    <t>Million Tons of Carbon</t>
  </si>
  <si>
    <t>Energy Restructuring</t>
  </si>
  <si>
    <t xml:space="preserve">Replacing fossil fuels with renewables for </t>
  </si>
  <si>
    <t xml:space="preserve">  electricity and heat</t>
  </si>
  <si>
    <t>Restructuring the transport system</t>
  </si>
  <si>
    <t>Reducing coal and oil use in industry</t>
  </si>
  <si>
    <t>Biological Carbon Sequestration</t>
  </si>
  <si>
    <t>Ending net deforestation</t>
  </si>
  <si>
    <t>Planting trees to sequester carbon</t>
  </si>
  <si>
    <t>Managing soils to sequester carbon</t>
  </si>
  <si>
    <t>Total Carbon Dioxide Reductions in 2020</t>
  </si>
  <si>
    <t>Carbon Dioxide Emissions in 2006</t>
  </si>
  <si>
    <t>Percent Reduction from 2006 Baseline</t>
  </si>
  <si>
    <t>Iran</t>
  </si>
  <si>
    <t>Russia</t>
  </si>
  <si>
    <t>India</t>
  </si>
  <si>
    <t>China</t>
  </si>
  <si>
    <t>Indonesia</t>
  </si>
  <si>
    <t>Subsidies (Billion Dollars)</t>
  </si>
  <si>
    <t xml:space="preserve">  per capita (Dollars)</t>
  </si>
  <si>
    <t xml:space="preserve">  as share of GDP (Percent)</t>
  </si>
  <si>
    <t>Rate of Subsidization (Percent)</t>
  </si>
  <si>
    <t>By Fuel</t>
  </si>
  <si>
    <t>Oil (Billion Dollars)</t>
  </si>
  <si>
    <t>n/a</t>
  </si>
  <si>
    <t xml:space="preserve">  Rate of Subsidization (Percent)</t>
  </si>
  <si>
    <t>Natural Gas (Billion Dollars)</t>
  </si>
  <si>
    <t>Coal (Billion Dollars)</t>
  </si>
  <si>
    <t>Electricity (Billion Dollars)</t>
  </si>
  <si>
    <r>
      <t xml:space="preserve">Source: Compiled by Earth Policy Institute from International Energy Agency, </t>
    </r>
    <r>
      <rPr>
        <i/>
        <sz val="10"/>
        <rFont val="Arial"/>
        <family val="2"/>
      </rPr>
      <t>World Energy Outlook 2010</t>
    </r>
    <r>
      <rPr>
        <sz val="10"/>
        <rFont val="Arial"/>
        <family val="0"/>
      </rPr>
      <t xml:space="preserve"> (Paris: 9 November 2010), pp. 598, 601, 605, 611, 614.</t>
    </r>
  </si>
  <si>
    <t>Note: n/a indicates data that are unavailable.  The five countries profiled are those selected and analyzed by the International Energy Agency; they have some of the largest fossil fuel subsidies but have plans to introduce market-based pricing gradually in the future.  For a list of fossil fuel subsidies by fuel and country, see www.worldenergyoutlook.org/docs/weo2010/key_graphs.pdf.</t>
  </si>
  <si>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</si>
  <si>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Source: Calculated by Earth Policy Institute using International Energy Agency (IEA), </t>
    </r>
    <r>
      <rPr>
        <i/>
        <sz val="10"/>
        <rFont val="Arial"/>
        <family val="2"/>
      </rPr>
      <t>World Energy Outlook 2008</t>
    </r>
    <r>
      <rPr>
        <sz val="10"/>
        <rFont val="Arial"/>
        <family val="2"/>
      </rPr>
      <t xml:space="preserve"> (Paris: 2008), p. 507; IEA, </t>
    </r>
    <r>
      <rPr>
        <i/>
        <sz val="10"/>
        <rFont val="Arial"/>
        <family val="2"/>
      </rPr>
      <t>Tracking Industrial Energy Efficiency and CO2 Emissions</t>
    </r>
    <r>
      <rPr>
        <sz val="10"/>
        <rFont val="Arial"/>
        <family val="2"/>
      </rPr>
      <t xml:space="preserve"> (Paris: 2007); Intergovernmental Panel on Climate Change (IPCC), </t>
    </r>
    <r>
      <rPr>
        <i/>
        <sz val="10"/>
        <rFont val="Arial"/>
        <family val="2"/>
      </rPr>
      <t>Climate Change 2007: Mitigation of Climate Change. Contribution of Working Group III to the Fourth Assessment Report of the Intergovernmental Panel on Climate Change</t>
    </r>
    <r>
      <rPr>
        <sz val="10"/>
        <rFont val="Arial"/>
        <family val="2"/>
      </rPr>
      <t xml:space="preserve"> (Cambridge, U.K.: Cambridge University Press, 2007), pp. 543, 559; and Rattan Lal, “Soil Carbon Sequestration Impacts on Global Climate Change and Food Security,” </t>
    </r>
    <r>
      <rPr>
        <i/>
        <sz val="10"/>
        <rFont val="Arial"/>
        <family val="2"/>
      </rPr>
      <t>Science</t>
    </r>
    <r>
      <rPr>
        <sz val="10"/>
        <rFont val="Arial"/>
        <family val="2"/>
      </rPr>
      <t>, vol. 304 (11 June 2004), pp. 1,623–27.</t>
    </r>
  </si>
  <si>
    <t>World Carbon Dioxide Emissions from Fossil Fuel Combustion in 2006 and 2008, with IEA Projection for 2020</t>
  </si>
  <si>
    <t>Emissions</t>
  </si>
  <si>
    <t>Growth Rate, 2006-2015</t>
  </si>
  <si>
    <t>Growth Rate, 2015-2020</t>
  </si>
  <si>
    <t>Million Tons Carbon</t>
  </si>
  <si>
    <t>By Fuel:</t>
  </si>
  <si>
    <t>By Sector:</t>
  </si>
  <si>
    <t>Power Generation</t>
  </si>
  <si>
    <t>Total Final Consumption</t>
  </si>
  <si>
    <t>of which transport</t>
  </si>
  <si>
    <t>of which marine bunkers</t>
  </si>
  <si>
    <t>of which international aviation</t>
  </si>
  <si>
    <t>Other Energy Sector</t>
  </si>
  <si>
    <r>
      <t>CO</t>
    </r>
    <r>
      <rPr>
        <vertAlign val="subscript"/>
        <sz val="10"/>
        <rFont val="Arial"/>
        <family val="2"/>
      </rPr>
      <t>2</t>
    </r>
    <r>
      <rPr>
        <sz val="10"/>
        <rFont val="Arial"/>
        <family val="0"/>
      </rPr>
      <t xml:space="preserve"> Emissions, 2006</t>
    </r>
  </si>
  <si>
    <r>
      <t>CO</t>
    </r>
    <r>
      <rPr>
        <vertAlign val="subscript"/>
        <sz val="10"/>
        <rFont val="Arial"/>
        <family val="2"/>
      </rPr>
      <t>2</t>
    </r>
    <r>
      <rPr>
        <sz val="10"/>
        <rFont val="Arial"/>
        <family val="2"/>
      </rPr>
      <t xml:space="preserve"> Emissions, 2008 </t>
    </r>
  </si>
  <si>
    <r>
      <t>CO</t>
    </r>
    <r>
      <rPr>
        <vertAlign val="subscript"/>
        <sz val="10"/>
        <rFont val="Arial"/>
        <family val="2"/>
      </rPr>
      <t>2</t>
    </r>
    <r>
      <rPr>
        <sz val="10"/>
        <rFont val="Arial"/>
        <family val="0"/>
      </rPr>
      <t xml:space="preserve"> Emissions, 2020</t>
    </r>
  </si>
  <si>
    <r>
      <t>Total CO</t>
    </r>
    <r>
      <rPr>
        <vertAlign val="subscript"/>
        <sz val="10"/>
        <rFont val="Arial"/>
        <family val="2"/>
      </rPr>
      <t>2</t>
    </r>
    <r>
      <rPr>
        <sz val="10"/>
        <rFont val="Arial"/>
        <family val="2"/>
      </rPr>
      <t xml:space="preserve"> Emissions</t>
    </r>
  </si>
  <si>
    <r>
      <t xml:space="preserve">Notes: </t>
    </r>
    <r>
      <rPr>
        <sz val="10"/>
        <rFont val="Arial"/>
        <family val="0"/>
      </rPr>
      <t>Power Generation refers to fuel use in electricity plants, heat plants, and combined heat and power, including both public plants and small plants that produce fuel for their own use. Total Final Consumption includes industry (e.g. construction, mining, manufacturing, and petrochemical feedstocks), transport, agriculture, residential, and non-energy use. Other Energy Sector includes transformation and transmission losses. Growth rates and 2020 projection are for the International Energy Agency Reference Scenario, which is "based on established trends and policies, without new initiatives by governments on energy security or climate change."</t>
    </r>
  </si>
  <si>
    <r>
      <t xml:space="preserve">Source: Calculated by Earth Policy Institute with rates, 2006 data, and 2020 projection from International Energy Agency (IEA), </t>
    </r>
    <r>
      <rPr>
        <i/>
        <sz val="10"/>
        <rFont val="Arial"/>
        <family val="2"/>
      </rPr>
      <t>World Energy Outlook 2008</t>
    </r>
    <r>
      <rPr>
        <sz val="10"/>
        <rFont val="Arial"/>
        <family val="2"/>
      </rPr>
      <t xml:space="preserve"> (Paris: 2008), p. 507; 2008 data from International Energy Agency (IEA), </t>
    </r>
    <r>
      <rPr>
        <i/>
        <sz val="10"/>
        <rFont val="Arial"/>
        <family val="2"/>
      </rPr>
      <t>World Energy Outlook 2010</t>
    </r>
    <r>
      <rPr>
        <sz val="10"/>
        <rFont val="Arial"/>
        <family val="2"/>
      </rPr>
      <t xml:space="preserve"> (Paris: 2010), p. 620, with bunker data from Michael Chen, e-mail to Alexandra Giese, Earth Policy Institute, 30 November 2010.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</si>
  <si>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</si>
  <si>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World on the Edge - Energy Data - Overview</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</si>
</sst>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0.000"/>
    <numFmt numFmtId="168" formatCode="##\ \-\ ##"/>
    <numFmt numFmtId="169" formatCode="&quot;Yes&quot;;&quot;Yes&quot;;&quot;No&quot;"/>
    <numFmt numFmtId="170" formatCode="&quot;True&quot;;&quot;True&quot;;&quot;False&quot;"/>
    <numFmt numFmtId="171" formatCode="&quot;On&quot;;&quot;On&quot;;&quot;Off&quot;"/>
    <numFmt numFmtId="172" formatCode="[$€-2]\ #,##0.00_);[Red]\([$€-2]\ #,##0.00\)"/>
    <numFmt numFmtId="173" formatCode="&quot;$&quot;#,##0"/>
    <numFmt numFmtId="174" formatCode="0.00_);[Red]\(0.00\)"/>
    <numFmt numFmtId="175" formatCode="0.0_);[Red]\(0.0\)"/>
    <numFmt numFmtId="176" formatCode="0.0;[Red]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 0,000\ &quot;gal&quot;;\ \(0,000\ &quot;gal&quot;\)"/>
    <numFmt numFmtId="197" formatCode="\ 0\ &quot;sf&quot;"/>
    <numFmt numFmtId="198" formatCode="\ 0\ &quot;SF&quot;"/>
    <numFmt numFmtId="199" formatCode="\ 0,000\ &quot;SF&quot;"/>
    <numFmt numFmtId="200" formatCode="\ 0.0\ &quot;GPF&quot;"/>
    <numFmt numFmtId="201" formatCode="\ 0\ &quot;flush&quot;"/>
    <numFmt numFmtId="202" formatCode="\ 0.0\ &quot;gal&quot;"/>
    <numFmt numFmtId="203" formatCode="\ 0\ &quot;gal&quot;"/>
    <numFmt numFmtId="204" formatCode="\ 0,000\ &quot;gal&quot;"/>
    <numFmt numFmtId="205" formatCode="\ 0.0\ &quot;GPM&quot;"/>
    <numFmt numFmtId="206" formatCode="\ 0.00\ &quot;min&quot;"/>
    <numFmt numFmtId="207" formatCode="\ 0\ &quot;min&quot;"/>
    <numFmt numFmtId="208" formatCode="[$$-409]#,##0"/>
    <numFmt numFmtId="209" formatCode="_(&quot;$&quot;* #,##0_);_(&quot;$&quot;* \(#,##0\);_(&quot;$&quot;* &quot;-&quot;??_);_(@_)"/>
    <numFmt numFmtId="210" formatCode="mmmm\ d\,\ yyyy"/>
    <numFmt numFmtId="211" formatCode="mmm\-yyyy"/>
    <numFmt numFmtId="212" formatCode="General_)"/>
    <numFmt numFmtId="213" formatCode="###,###,##0;\-###,###,##0;_(&quot;—&quot;"/>
    <numFmt numFmtId="214" formatCode="#0.00;\-#0.00;_(&quot;—&quot;"/>
    <numFmt numFmtId="215" formatCode="&quot;(R)&quot;\ #,##0;&quot;(R) -&quot;#,##0;&quot;(R) &quot;\ 0"/>
    <numFmt numFmtId="216" formatCode="#,##0;\-#,##0;&quot;--&quot;"/>
    <numFmt numFmtId="217" formatCode="#,##0.0;\-#,##0.0;&quot;--&quot;"/>
    <numFmt numFmtId="218" formatCode="&quot;$&quot;#,##0.00"/>
  </numFmts>
  <fonts count="36">
    <font>
      <sz val="10"/>
      <name val="Arial"/>
      <family val="0"/>
    </font>
    <font>
      <sz val="8"/>
      <name val="Arial"/>
      <family val="0"/>
    </font>
    <font>
      <b/>
      <sz val="10"/>
      <name val="Arial"/>
      <family val="2"/>
    </font>
    <font>
      <i/>
      <sz val="10"/>
      <name val="Arial"/>
      <family val="2"/>
    </font>
    <font>
      <u val="single"/>
      <sz val="10"/>
      <color indexed="12"/>
      <name val="Arial"/>
      <family val="0"/>
    </font>
    <font>
      <sz val="10"/>
      <name val="Courie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Arial"/>
      <family val="0"/>
    </font>
    <font>
      <vertAlign val="superscript"/>
      <sz val="10"/>
      <name val="Arial"/>
      <family val="2"/>
    </font>
    <font>
      <u val="single"/>
      <vertAlign val="superscript"/>
      <sz val="10"/>
      <name val="Arial"/>
      <family val="2"/>
    </font>
    <font>
      <sz val="14"/>
      <name val="Arial"/>
      <family val="2"/>
    </font>
    <font>
      <sz val="11.5"/>
      <name val="Arial"/>
      <family val="2"/>
    </font>
    <font>
      <sz val="8"/>
      <color indexed="9"/>
      <name val="Arial"/>
      <family val="2"/>
    </font>
    <font>
      <sz val="9"/>
      <name val="Arial"/>
      <family val="2"/>
    </font>
    <font>
      <sz val="8"/>
      <name val="Helv"/>
      <family val="0"/>
    </font>
    <font>
      <b/>
      <sz val="10"/>
      <name val="Helv"/>
      <family val="0"/>
    </font>
    <font>
      <vertAlign val="subscript"/>
      <sz val="10"/>
      <name val="Arial"/>
      <family val="2"/>
    </font>
    <font>
      <b/>
      <i/>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32" fillId="0" borderId="3">
      <alignment horizontal="right" vertical="center"/>
      <protection/>
    </xf>
    <xf numFmtId="0" fontId="11"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33" fillId="22" borderId="0">
      <alignment horizontal="centerContinuous" wrapText="1"/>
      <protection/>
    </xf>
    <xf numFmtId="0" fontId="4" fillId="0" borderId="0" applyNumberFormat="0" applyFill="0" applyBorder="0" applyAlignment="0" applyProtection="0"/>
    <xf numFmtId="0" fontId="17" fillId="7" borderId="1" applyNumberFormat="0" applyAlignment="0" applyProtection="0"/>
    <xf numFmtId="0" fontId="18" fillId="0" borderId="7" applyNumberFormat="0" applyFill="0" applyAlignment="0" applyProtection="0"/>
    <xf numFmtId="0" fontId="19" fillId="23"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20" fillId="0" borderId="0">
      <alignment/>
      <protection/>
    </xf>
    <xf numFmtId="0" fontId="0" fillId="0" borderId="0">
      <alignment/>
      <protection/>
    </xf>
    <xf numFmtId="0" fontId="0" fillId="0" borderId="0">
      <alignment/>
      <protection/>
    </xf>
    <xf numFmtId="0" fontId="5" fillId="0" borderId="0">
      <alignment/>
      <protection/>
    </xf>
    <xf numFmtId="0" fontId="0" fillId="24" borderId="8" applyNumberFormat="0" applyFont="0" applyAlignment="0" applyProtection="0"/>
    <xf numFmtId="0" fontId="21" fillId="20" borderId="9" applyNumberFormat="0" applyAlignment="0" applyProtection="0"/>
    <xf numFmtId="9" fontId="0" fillId="0" borderId="0" applyFont="0" applyFill="0" applyBorder="0" applyAlignment="0" applyProtection="0"/>
    <xf numFmtId="0" fontId="32" fillId="0" borderId="0">
      <alignment horizontal="left"/>
      <protection/>
    </xf>
    <xf numFmtId="183" fontId="0" fillId="0" borderId="0" applyFill="0" applyBorder="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0" borderId="0" applyNumberFormat="0" applyFill="0" applyBorder="0" applyAlignment="0" applyProtection="0"/>
  </cellStyleXfs>
  <cellXfs count="184">
    <xf numFmtId="0" fontId="0" fillId="0" borderId="0" xfId="0" applyAlignment="1">
      <alignment/>
    </xf>
    <xf numFmtId="0" fontId="2" fillId="0" borderId="0" xfId="0" applyFont="1" applyAlignment="1">
      <alignment/>
    </xf>
    <xf numFmtId="0" fontId="0" fillId="0" borderId="0" xfId="0" applyAlignment="1">
      <alignment horizontal="right"/>
    </xf>
    <xf numFmtId="0" fontId="0" fillId="0" borderId="11" xfId="0" applyBorder="1" applyAlignment="1">
      <alignment/>
    </xf>
    <xf numFmtId="0" fontId="0" fillId="0" borderId="11" xfId="0" applyBorder="1" applyAlignment="1">
      <alignment horizontal="right"/>
    </xf>
    <xf numFmtId="0" fontId="0" fillId="0" borderId="0" xfId="0" applyAlignment="1">
      <alignment horizontal="left"/>
    </xf>
    <xf numFmtId="0" fontId="0" fillId="0" borderId="0" xfId="0" applyAlignment="1">
      <alignment horizontal="left" indent="2"/>
    </xf>
    <xf numFmtId="0" fontId="0" fillId="0" borderId="0" xfId="0" applyBorder="1" applyAlignment="1">
      <alignment horizontal="left" indent="2"/>
    </xf>
    <xf numFmtId="0" fontId="0" fillId="0" borderId="0" xfId="0" applyBorder="1" applyAlignment="1">
      <alignment horizontal="right"/>
    </xf>
    <xf numFmtId="164" fontId="0" fillId="0" borderId="0" xfId="0" applyNumberFormat="1" applyAlignment="1">
      <alignment horizontal="right"/>
    </xf>
    <xf numFmtId="0" fontId="0" fillId="0" borderId="11" xfId="0" applyBorder="1" applyAlignment="1">
      <alignment horizontal="left" indent="2"/>
    </xf>
    <xf numFmtId="164" fontId="0" fillId="0" borderId="11" xfId="0" applyNumberFormat="1" applyBorder="1" applyAlignment="1">
      <alignment horizontal="right"/>
    </xf>
    <xf numFmtId="164" fontId="0" fillId="0" borderId="0" xfId="0" applyNumberFormat="1" applyBorder="1" applyAlignment="1">
      <alignment horizontal="right"/>
    </xf>
    <xf numFmtId="0" fontId="0" fillId="0" borderId="0" xfId="0" applyAlignment="1">
      <alignment wrapText="1"/>
    </xf>
    <xf numFmtId="0" fontId="2" fillId="0" borderId="0" xfId="65" applyFont="1" applyBorder="1" applyAlignment="1" applyProtection="1">
      <alignment horizontal="left"/>
      <protection/>
    </xf>
    <xf numFmtId="0" fontId="2" fillId="0" borderId="0" xfId="65" applyFont="1" applyBorder="1">
      <alignment/>
      <protection/>
    </xf>
    <xf numFmtId="0" fontId="0" fillId="0" borderId="0" xfId="65" applyFont="1" applyBorder="1">
      <alignment/>
      <protection/>
    </xf>
    <xf numFmtId="0" fontId="0" fillId="0" borderId="11" xfId="65" applyFont="1" applyBorder="1" applyAlignment="1">
      <alignment horizontal="left"/>
      <protection/>
    </xf>
    <xf numFmtId="0" fontId="0" fillId="0" borderId="11" xfId="65" applyFont="1" applyBorder="1" applyAlignment="1" applyProtection="1">
      <alignment horizontal="right"/>
      <protection/>
    </xf>
    <xf numFmtId="0" fontId="0" fillId="0" borderId="11" xfId="65" applyFont="1" applyBorder="1" applyAlignment="1">
      <alignment horizontal="right"/>
      <protection/>
    </xf>
    <xf numFmtId="0" fontId="0" fillId="0" borderId="0" xfId="65" applyFont="1" applyBorder="1" applyAlignment="1" applyProtection="1">
      <alignment horizontal="right"/>
      <protection/>
    </xf>
    <xf numFmtId="0" fontId="0" fillId="0" borderId="0" xfId="65" applyFont="1" applyBorder="1" applyAlignment="1">
      <alignment horizontal="right"/>
      <protection/>
    </xf>
    <xf numFmtId="0" fontId="0" fillId="0" borderId="0" xfId="65" applyFont="1" applyBorder="1" applyProtection="1">
      <alignment/>
      <protection/>
    </xf>
    <xf numFmtId="165" fontId="0" fillId="0" borderId="0" xfId="65" applyNumberFormat="1" applyFont="1" applyBorder="1">
      <alignment/>
      <protection/>
    </xf>
    <xf numFmtId="0" fontId="0" fillId="0" borderId="0" xfId="0" applyBorder="1" applyAlignment="1">
      <alignment/>
    </xf>
    <xf numFmtId="164" fontId="0" fillId="0" borderId="0" xfId="0" applyNumberFormat="1" applyBorder="1" applyAlignment="1">
      <alignment/>
    </xf>
    <xf numFmtId="0" fontId="0" fillId="0" borderId="0" xfId="65" applyNumberFormat="1" applyFont="1" applyBorder="1" applyAlignment="1" applyProtection="1">
      <alignment vertical="top" wrapText="1"/>
      <protection/>
    </xf>
    <xf numFmtId="0" fontId="0" fillId="0" borderId="0" xfId="65" applyNumberFormat="1" applyFont="1" applyBorder="1" applyAlignment="1" applyProtection="1">
      <alignment vertical="justify" wrapText="1"/>
      <protection/>
    </xf>
    <xf numFmtId="0" fontId="0" fillId="0" borderId="0" xfId="65" applyNumberFormat="1" applyFont="1" applyFill="1" applyBorder="1" applyAlignment="1" applyProtection="1">
      <alignment vertical="justify" wrapText="1"/>
      <protection/>
    </xf>
    <xf numFmtId="164" fontId="0" fillId="0" borderId="0" xfId="65" applyNumberFormat="1" applyFont="1" applyFill="1" applyBorder="1" applyAlignment="1">
      <alignment horizontal="right"/>
      <protection/>
    </xf>
    <xf numFmtId="164" fontId="0" fillId="0" borderId="0" xfId="65" applyNumberFormat="1" applyFont="1" applyBorder="1" applyAlignment="1">
      <alignment horizontal="right"/>
      <protection/>
    </xf>
    <xf numFmtId="164" fontId="0" fillId="0" borderId="0" xfId="0" applyNumberFormat="1" applyFont="1" applyAlignment="1">
      <alignment horizontal="right"/>
    </xf>
    <xf numFmtId="164" fontId="0" fillId="0" borderId="11" xfId="0" applyNumberFormat="1" applyFont="1" applyBorder="1" applyAlignment="1">
      <alignment/>
    </xf>
    <xf numFmtId="0" fontId="0" fillId="0" borderId="11" xfId="0" applyFont="1" applyBorder="1" applyAlignment="1">
      <alignment/>
    </xf>
    <xf numFmtId="0" fontId="0" fillId="0" borderId="11" xfId="0" applyFont="1" applyBorder="1" applyAlignment="1">
      <alignment horizontal="right" wrapText="1"/>
    </xf>
    <xf numFmtId="0" fontId="0" fillId="0" borderId="11"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right" wrapText="1"/>
    </xf>
    <xf numFmtId="0" fontId="0" fillId="0" borderId="0" xfId="0" applyFont="1" applyFill="1" applyBorder="1" applyAlignment="1">
      <alignment horizontal="right" wrapText="1"/>
    </xf>
    <xf numFmtId="0" fontId="2" fillId="0" borderId="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center"/>
    </xf>
    <xf numFmtId="0" fontId="0" fillId="0" borderId="0" xfId="0" applyFont="1" applyFill="1" applyBorder="1" applyAlignment="1">
      <alignment horizontal="right"/>
    </xf>
    <xf numFmtId="3" fontId="0" fillId="0" borderId="0" xfId="0" applyNumberFormat="1" applyAlignment="1">
      <alignment horizontal="right"/>
    </xf>
    <xf numFmtId="3" fontId="0" fillId="0" borderId="0" xfId="0" applyNumberFormat="1" applyAlignment="1">
      <alignment/>
    </xf>
    <xf numFmtId="3" fontId="0" fillId="0" borderId="0" xfId="0" applyNumberFormat="1" applyBorder="1" applyAlignment="1">
      <alignment/>
    </xf>
    <xf numFmtId="3" fontId="25" fillId="0" borderId="0" xfId="0" applyNumberFormat="1" applyFont="1" applyBorder="1" applyAlignment="1">
      <alignment/>
    </xf>
    <xf numFmtId="3" fontId="25" fillId="0" borderId="0" xfId="0" applyNumberFormat="1" applyFont="1" applyAlignment="1">
      <alignment/>
    </xf>
    <xf numFmtId="0" fontId="0" fillId="0" borderId="0" xfId="0" applyFont="1" applyAlignment="1">
      <alignment horizontal="left"/>
    </xf>
    <xf numFmtId="3" fontId="0" fillId="0" borderId="0" xfId="0" applyNumberFormat="1" applyFont="1" applyAlignment="1">
      <alignment/>
    </xf>
    <xf numFmtId="3" fontId="0" fillId="0" borderId="0" xfId="0" applyNumberFormat="1" applyFont="1" applyBorder="1" applyAlignment="1">
      <alignment/>
    </xf>
    <xf numFmtId="3" fontId="0" fillId="0" borderId="11" xfId="0" applyNumberFormat="1" applyBorder="1" applyAlignment="1">
      <alignment/>
    </xf>
    <xf numFmtId="0" fontId="25" fillId="0" borderId="0" xfId="0" applyFont="1" applyBorder="1" applyAlignment="1">
      <alignment/>
    </xf>
    <xf numFmtId="1" fontId="0" fillId="0" borderId="11" xfId="0" applyNumberFormat="1" applyBorder="1" applyAlignment="1">
      <alignment/>
    </xf>
    <xf numFmtId="1" fontId="0" fillId="0" borderId="0" xfId="0" applyNumberFormat="1" applyBorder="1" applyAlignment="1">
      <alignment/>
    </xf>
    <xf numFmtId="3" fontId="0" fillId="0" borderId="0" xfId="0" applyNumberFormat="1" applyBorder="1" applyAlignment="1">
      <alignment horizontal="center"/>
    </xf>
    <xf numFmtId="1" fontId="0" fillId="0" borderId="0" xfId="0" applyNumberFormat="1" applyBorder="1" applyAlignment="1">
      <alignment horizontal="center"/>
    </xf>
    <xf numFmtId="0" fontId="2" fillId="0" borderId="0" xfId="0" applyFont="1" applyBorder="1" applyAlignment="1">
      <alignment/>
    </xf>
    <xf numFmtId="0" fontId="0" fillId="0" borderId="11" xfId="0" applyFont="1" applyBorder="1" applyAlignment="1">
      <alignment horizontal="left"/>
    </xf>
    <xf numFmtId="3" fontId="0" fillId="0" borderId="11" xfId="0" applyNumberFormat="1" applyFont="1" applyBorder="1" applyAlignment="1">
      <alignment/>
    </xf>
    <xf numFmtId="0" fontId="3" fillId="0" borderId="0" xfId="0" applyFont="1" applyFill="1" applyAlignment="1">
      <alignment horizontal="left" vertical="top" wrapText="1"/>
    </xf>
    <xf numFmtId="0" fontId="0" fillId="0" borderId="0" xfId="0" applyAlignment="1">
      <alignment vertical="top" wrapText="1"/>
    </xf>
    <xf numFmtId="0" fontId="0" fillId="0" borderId="0" xfId="0" applyBorder="1" applyAlignment="1">
      <alignment horizontal="center"/>
    </xf>
    <xf numFmtId="3" fontId="0" fillId="0" borderId="0" xfId="0" applyNumberFormat="1" applyFill="1" applyAlignment="1">
      <alignment/>
    </xf>
    <xf numFmtId="0" fontId="0" fillId="0" borderId="0" xfId="0" applyFill="1" applyBorder="1" applyAlignment="1">
      <alignment/>
    </xf>
    <xf numFmtId="0" fontId="0" fillId="0" borderId="0" xfId="0" applyFont="1" applyAlignment="1">
      <alignment horizontal="left" vertical="top" wrapText="1"/>
    </xf>
    <xf numFmtId="0" fontId="0" fillId="0" borderId="0" xfId="0" applyFont="1" applyAlignment="1">
      <alignment vertical="top" wrapText="1"/>
    </xf>
    <xf numFmtId="4" fontId="0" fillId="0" borderId="0" xfId="0" applyNumberFormat="1" applyAlignment="1">
      <alignment/>
    </xf>
    <xf numFmtId="0" fontId="0" fillId="0" borderId="0" xfId="0" applyNumberFormat="1" applyAlignment="1">
      <alignment horizontal="left" indent="2"/>
    </xf>
    <xf numFmtId="3" fontId="0" fillId="0" borderId="11" xfId="0" applyNumberFormat="1" applyFont="1" applyBorder="1" applyAlignment="1">
      <alignment/>
    </xf>
    <xf numFmtId="0" fontId="0" fillId="0" borderId="0" xfId="0" applyFont="1" applyBorder="1" applyAlignment="1">
      <alignment/>
    </xf>
    <xf numFmtId="0" fontId="0" fillId="0" borderId="0" xfId="0" applyFont="1" applyAlignment="1">
      <alignment horizontal="left" indent="2"/>
    </xf>
    <xf numFmtId="0" fontId="0" fillId="0" borderId="0" xfId="0" applyFont="1" applyFill="1" applyBorder="1" applyAlignment="1">
      <alignment/>
    </xf>
    <xf numFmtId="3" fontId="0" fillId="0" borderId="11" xfId="0" applyNumberFormat="1" applyFill="1" applyBorder="1" applyAlignment="1">
      <alignment/>
    </xf>
    <xf numFmtId="0" fontId="0" fillId="0" borderId="0" xfId="0" applyFont="1" applyFill="1" applyBorder="1" applyAlignment="1">
      <alignment horizontal="left" indent="2"/>
    </xf>
    <xf numFmtId="0" fontId="0" fillId="0" borderId="11" xfId="0" applyFont="1" applyFill="1" applyBorder="1" applyAlignment="1">
      <alignment horizontal="left" indent="2"/>
    </xf>
    <xf numFmtId="0" fontId="0" fillId="0" borderId="11" xfId="0" applyFont="1" applyFill="1" applyBorder="1" applyAlignment="1">
      <alignment/>
    </xf>
    <xf numFmtId="0" fontId="0" fillId="0" borderId="11" xfId="0" applyFont="1" applyBorder="1" applyAlignment="1">
      <alignment/>
    </xf>
    <xf numFmtId="167" fontId="2" fillId="0" borderId="0" xfId="0" applyNumberFormat="1" applyFont="1" applyAlignment="1">
      <alignment horizontal="left"/>
    </xf>
    <xf numFmtId="0" fontId="0" fillId="0" borderId="11" xfId="0" applyBorder="1" applyAlignment="1">
      <alignment horizontal="left"/>
    </xf>
    <xf numFmtId="0" fontId="0" fillId="0" borderId="11" xfId="0" applyBorder="1" applyAlignment="1">
      <alignment horizontal="right" wrapText="1"/>
    </xf>
    <xf numFmtId="164" fontId="0" fillId="0" borderId="0" xfId="0" applyNumberFormat="1" applyFont="1" applyBorder="1" applyAlignment="1">
      <alignment/>
    </xf>
    <xf numFmtId="0" fontId="0" fillId="0" borderId="0" xfId="0" applyFont="1" applyAlignment="1">
      <alignment/>
    </xf>
    <xf numFmtId="0" fontId="3" fillId="0" borderId="0" xfId="0" applyFont="1" applyFill="1" applyBorder="1" applyAlignment="1">
      <alignment horizontal="left" indent="2"/>
    </xf>
    <xf numFmtId="164" fontId="3" fillId="0" borderId="0" xfId="0" applyNumberFormat="1" applyFont="1" applyFill="1" applyBorder="1" applyAlignment="1">
      <alignment/>
    </xf>
    <xf numFmtId="3" fontId="3" fillId="0" borderId="0" xfId="0" applyNumberFormat="1" applyFont="1" applyFill="1" applyAlignment="1">
      <alignment/>
    </xf>
    <xf numFmtId="3" fontId="3" fillId="0" borderId="0" xfId="0" applyNumberFormat="1" applyFont="1" applyFill="1" applyBorder="1" applyAlignment="1">
      <alignment/>
    </xf>
    <xf numFmtId="0" fontId="3" fillId="0" borderId="0" xfId="0" applyFont="1" applyFill="1" applyAlignment="1">
      <alignment/>
    </xf>
    <xf numFmtId="3" fontId="0" fillId="0" borderId="0" xfId="0" applyNumberFormat="1" applyFill="1" applyBorder="1" applyAlignment="1">
      <alignment/>
    </xf>
    <xf numFmtId="3" fontId="0" fillId="0" borderId="11" xfId="0" applyNumberFormat="1" applyFill="1" applyBorder="1" applyAlignment="1">
      <alignment horizontal="right"/>
    </xf>
    <xf numFmtId="0" fontId="2" fillId="0" borderId="0" xfId="0" applyFont="1" applyFill="1" applyBorder="1" applyAlignment="1">
      <alignment horizontal="right"/>
    </xf>
    <xf numFmtId="0" fontId="0" fillId="0" borderId="0" xfId="0" applyFont="1" applyFill="1" applyBorder="1" applyAlignment="1">
      <alignment horizontal="left" vertical="top" wrapText="1"/>
    </xf>
    <xf numFmtId="0" fontId="0" fillId="0" borderId="0" xfId="0" applyFill="1" applyAlignment="1">
      <alignment/>
    </xf>
    <xf numFmtId="0" fontId="0" fillId="0" borderId="0" xfId="0" applyBorder="1" applyAlignment="1">
      <alignment horizontal="right" wrapText="1"/>
    </xf>
    <xf numFmtId="3" fontId="2" fillId="0" borderId="0" xfId="0" applyNumberFormat="1" applyFont="1" applyBorder="1" applyAlignment="1">
      <alignment/>
    </xf>
    <xf numFmtId="0" fontId="0" fillId="0" borderId="0" xfId="0" applyBorder="1" applyAlignment="1">
      <alignment vertical="top" wrapText="1"/>
    </xf>
    <xf numFmtId="0" fontId="4" fillId="0" borderId="0" xfId="55" applyAlignment="1" applyProtection="1">
      <alignment horizontal="left" wrapText="1"/>
      <protection/>
    </xf>
    <xf numFmtId="0" fontId="0" fillId="0" borderId="0" xfId="0" applyFont="1" applyAlignment="1">
      <alignment wrapText="1"/>
    </xf>
    <xf numFmtId="0" fontId="4" fillId="0" borderId="0" xfId="55" applyAlignment="1">
      <alignment/>
    </xf>
    <xf numFmtId="0" fontId="0" fillId="0" borderId="0" xfId="0" applyAlignment="1">
      <alignment vertical="top"/>
    </xf>
    <xf numFmtId="0" fontId="0" fillId="0" borderId="0" xfId="0" applyAlignment="1">
      <alignment horizontal="right" vertical="top"/>
    </xf>
    <xf numFmtId="0" fontId="3" fillId="0" borderId="0" xfId="0" applyFont="1" applyFill="1" applyAlignment="1">
      <alignment vertical="top" wrapText="1"/>
    </xf>
    <xf numFmtId="0" fontId="0" fillId="0" borderId="0" xfId="0" applyFont="1" applyFill="1" applyAlignment="1">
      <alignment horizontal="left" vertical="top" wrapText="1"/>
    </xf>
    <xf numFmtId="0" fontId="4" fillId="0" borderId="0" xfId="55" applyFont="1" applyAlignment="1">
      <alignment horizontal="left" wrapText="1"/>
    </xf>
    <xf numFmtId="0" fontId="4" fillId="0" borderId="0" xfId="55" applyAlignment="1">
      <alignment horizontal="left" wrapText="1"/>
    </xf>
    <xf numFmtId="0" fontId="0" fillId="0" borderId="0" xfId="55" applyFont="1" applyAlignment="1">
      <alignment horizontal="left" wrapText="1"/>
    </xf>
    <xf numFmtId="0" fontId="2" fillId="0" borderId="0" xfId="0" applyFont="1" applyAlignment="1">
      <alignment horizontal="left"/>
    </xf>
    <xf numFmtId="0" fontId="0" fillId="0" borderId="11" xfId="0" applyBorder="1" applyAlignment="1">
      <alignment horizontal="right" indent="3"/>
    </xf>
    <xf numFmtId="3" fontId="2" fillId="0" borderId="0" xfId="0" applyNumberFormat="1" applyFont="1" applyBorder="1" applyAlignment="1">
      <alignment horizontal="center"/>
    </xf>
    <xf numFmtId="3" fontId="0" fillId="0" borderId="0" xfId="0" applyNumberFormat="1" applyAlignment="1">
      <alignment horizontal="right" indent="2"/>
    </xf>
    <xf numFmtId="3" fontId="0" fillId="0" borderId="0" xfId="0" applyNumberFormat="1" applyAlignment="1">
      <alignment horizontal="right" indent="3"/>
    </xf>
    <xf numFmtId="2" fontId="0" fillId="0" borderId="0" xfId="0" applyNumberFormat="1" applyAlignment="1">
      <alignment vertical="top" wrapText="1"/>
    </xf>
    <xf numFmtId="2" fontId="0" fillId="0" borderId="0" xfId="0" applyNumberFormat="1" applyAlignment="1">
      <alignment vertical="top"/>
    </xf>
    <xf numFmtId="3" fontId="0" fillId="0" borderId="0" xfId="0" applyNumberFormat="1" applyAlignment="1">
      <alignment horizontal="right" wrapText="1" indent="3"/>
    </xf>
    <xf numFmtId="0" fontId="0" fillId="0" borderId="0" xfId="0" applyBorder="1" applyAlignment="1">
      <alignment wrapText="1"/>
    </xf>
    <xf numFmtId="3" fontId="2" fillId="0" borderId="0" xfId="0" applyNumberFormat="1" applyFont="1" applyAlignment="1">
      <alignment horizontal="right" indent="3"/>
    </xf>
    <xf numFmtId="0" fontId="2" fillId="0" borderId="11" xfId="0" applyFont="1" applyBorder="1" applyAlignment="1">
      <alignment/>
    </xf>
    <xf numFmtId="166" fontId="2" fillId="0" borderId="11" xfId="0" applyNumberFormat="1" applyFont="1" applyBorder="1" applyAlignment="1">
      <alignment horizontal="right" indent="3"/>
    </xf>
    <xf numFmtId="0" fontId="2" fillId="0" borderId="0" xfId="55" applyFont="1" applyAlignment="1">
      <alignment horizontal="left"/>
    </xf>
    <xf numFmtId="0" fontId="0" fillId="0" borderId="0" xfId="0" applyBorder="1" applyAlignment="1">
      <alignment/>
    </xf>
    <xf numFmtId="164" fontId="0" fillId="0" borderId="0" xfId="0" applyNumberFormat="1" applyAlignment="1">
      <alignment/>
    </xf>
    <xf numFmtId="3" fontId="3" fillId="0" borderId="0" xfId="0" applyNumberFormat="1" applyFont="1" applyAlignment="1">
      <alignment/>
    </xf>
    <xf numFmtId="3" fontId="3" fillId="0" borderId="0" xfId="0" applyNumberFormat="1" applyFont="1" applyAlignment="1">
      <alignment horizontal="right"/>
    </xf>
    <xf numFmtId="0" fontId="3" fillId="0" borderId="0" xfId="0" applyFont="1" applyAlignment="1">
      <alignment/>
    </xf>
    <xf numFmtId="164" fontId="3" fillId="0" borderId="0" xfId="0" applyNumberFormat="1" applyFont="1" applyAlignment="1">
      <alignment/>
    </xf>
    <xf numFmtId="164" fontId="3" fillId="0" borderId="0" xfId="0" applyNumberFormat="1" applyFont="1" applyAlignment="1">
      <alignment horizontal="right"/>
    </xf>
    <xf numFmtId="164" fontId="0" fillId="0" borderId="0" xfId="0" applyNumberFormat="1" applyFont="1" applyAlignment="1">
      <alignment/>
    </xf>
    <xf numFmtId="3" fontId="3" fillId="0" borderId="11" xfId="0" applyNumberFormat="1" applyFont="1" applyBorder="1" applyAlignment="1">
      <alignment/>
    </xf>
    <xf numFmtId="3" fontId="3" fillId="0" borderId="11" xfId="0" applyNumberFormat="1" applyFont="1" applyBorder="1" applyAlignment="1">
      <alignment horizontal="right"/>
    </xf>
    <xf numFmtId="3" fontId="3" fillId="0" borderId="0" xfId="0" applyNumberFormat="1" applyFont="1" applyBorder="1" applyAlignment="1">
      <alignment/>
    </xf>
    <xf numFmtId="3" fontId="3" fillId="0" borderId="0" xfId="0" applyNumberFormat="1" applyFont="1" applyBorder="1" applyAlignment="1">
      <alignment horizontal="right"/>
    </xf>
    <xf numFmtId="0" fontId="0" fillId="0" borderId="0" xfId="0" applyAlignment="1">
      <alignment horizontal="right" vertical="top" wrapText="1"/>
    </xf>
    <xf numFmtId="0" fontId="2" fillId="0" borderId="0" xfId="0" applyFont="1" applyAlignment="1">
      <alignment wrapText="1"/>
    </xf>
    <xf numFmtId="0" fontId="0" fillId="0" borderId="12" xfId="0" applyBorder="1" applyAlignment="1">
      <alignment horizontal="right" wrapText="1"/>
    </xf>
    <xf numFmtId="0" fontId="0" fillId="0" borderId="11" xfId="0" applyFill="1" applyBorder="1" applyAlignment="1">
      <alignment horizontal="right" wrapText="1"/>
    </xf>
    <xf numFmtId="164" fontId="0" fillId="0" borderId="13" xfId="0" applyNumberFormat="1" applyFont="1" applyBorder="1" applyAlignment="1">
      <alignment/>
    </xf>
    <xf numFmtId="3" fontId="0" fillId="0" borderId="0" xfId="0" applyNumberFormat="1" applyFont="1" applyFill="1" applyAlignment="1">
      <alignment/>
    </xf>
    <xf numFmtId="0" fontId="2" fillId="0" borderId="0" xfId="0" applyFont="1" applyFill="1" applyAlignment="1">
      <alignment/>
    </xf>
    <xf numFmtId="1" fontId="0" fillId="0" borderId="0" xfId="0" applyNumberFormat="1" applyFill="1" applyAlignment="1">
      <alignment/>
    </xf>
    <xf numFmtId="164" fontId="0" fillId="0" borderId="12" xfId="0" applyNumberFormat="1" applyFont="1" applyBorder="1" applyAlignment="1">
      <alignment/>
    </xf>
    <xf numFmtId="3" fontId="0" fillId="0" borderId="11" xfId="0" applyNumberFormat="1" applyFont="1" applyFill="1" applyBorder="1" applyAlignment="1">
      <alignment/>
    </xf>
    <xf numFmtId="3" fontId="0" fillId="0" borderId="0" xfId="0" applyNumberFormat="1" applyFont="1" applyFill="1" applyBorder="1" applyAlignment="1">
      <alignment/>
    </xf>
    <xf numFmtId="0" fontId="0" fillId="0" borderId="0" xfId="0" applyBorder="1" applyAlignment="1">
      <alignment horizontal="left"/>
    </xf>
    <xf numFmtId="0" fontId="0" fillId="0" borderId="0" xfId="0" applyAlignment="1">
      <alignment horizontal="left" indent="4"/>
    </xf>
    <xf numFmtId="0" fontId="0" fillId="0" borderId="0" xfId="0" applyBorder="1" applyAlignment="1">
      <alignment horizontal="left" indent="4"/>
    </xf>
    <xf numFmtId="0" fontId="0" fillId="0" borderId="0" xfId="0" applyFont="1" applyFill="1" applyAlignment="1">
      <alignment horizontal="left" indent="2"/>
    </xf>
    <xf numFmtId="0" fontId="3" fillId="0" borderId="0" xfId="0" applyFont="1" applyAlignment="1">
      <alignment horizontal="left" indent="6"/>
    </xf>
    <xf numFmtId="164" fontId="3" fillId="0" borderId="0" xfId="0" applyNumberFormat="1" applyFont="1" applyBorder="1" applyAlignment="1">
      <alignment/>
    </xf>
    <xf numFmtId="164" fontId="3" fillId="0" borderId="13" xfId="0" applyNumberFormat="1" applyFont="1" applyBorder="1" applyAlignment="1">
      <alignment/>
    </xf>
    <xf numFmtId="0" fontId="35" fillId="0" borderId="0" xfId="0" applyFont="1" applyAlignment="1">
      <alignment/>
    </xf>
    <xf numFmtId="3" fontId="3" fillId="0" borderId="0" xfId="0" applyNumberFormat="1" applyFont="1" applyFill="1" applyAlignment="1">
      <alignment horizontal="right"/>
    </xf>
    <xf numFmtId="0" fontId="0" fillId="0" borderId="0" xfId="0" applyFont="1" applyBorder="1" applyAlignment="1">
      <alignment horizontal="left" indent="4"/>
    </xf>
    <xf numFmtId="3" fontId="0" fillId="0" borderId="0" xfId="0" applyNumberFormat="1" applyFont="1" applyFill="1" applyAlignment="1">
      <alignment horizontal="right"/>
    </xf>
    <xf numFmtId="0" fontId="0" fillId="0" borderId="11" xfId="0" applyFont="1" applyBorder="1" applyAlignment="1">
      <alignment horizontal="left" indent="2"/>
    </xf>
    <xf numFmtId="3" fontId="0" fillId="0" borderId="11" xfId="0" applyNumberFormat="1" applyFont="1" applyFill="1" applyBorder="1" applyAlignment="1">
      <alignment horizontal="right"/>
    </xf>
    <xf numFmtId="0" fontId="0" fillId="0" borderId="0" xfId="0" applyFont="1" applyBorder="1" applyAlignment="1">
      <alignment horizontal="left" indent="2"/>
    </xf>
    <xf numFmtId="164" fontId="0" fillId="0" borderId="14" xfId="0" applyNumberFormat="1" applyFont="1" applyBorder="1" applyAlignment="1">
      <alignment/>
    </xf>
    <xf numFmtId="0" fontId="2" fillId="0" borderId="0" xfId="0" applyFont="1" applyBorder="1" applyAlignment="1">
      <alignment horizontal="left" indent="4"/>
    </xf>
    <xf numFmtId="164" fontId="2" fillId="0" borderId="0" xfId="0" applyNumberFormat="1" applyFont="1" applyBorder="1" applyAlignment="1">
      <alignment/>
    </xf>
    <xf numFmtId="166" fontId="2" fillId="0" borderId="0" xfId="0" applyNumberFormat="1" applyFont="1" applyBorder="1" applyAlignment="1">
      <alignment/>
    </xf>
    <xf numFmtId="0" fontId="0"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horizontal="left" vertical="top"/>
    </xf>
    <xf numFmtId="0" fontId="0" fillId="0" borderId="0" xfId="0" applyAlignment="1">
      <alignment horizontal="left" wrapText="1"/>
    </xf>
    <xf numFmtId="0" fontId="0" fillId="0" borderId="15" xfId="0" applyBorder="1" applyAlignment="1">
      <alignment horizontal="center"/>
    </xf>
    <xf numFmtId="0" fontId="0" fillId="0" borderId="0" xfId="0" applyFont="1" applyFill="1" applyBorder="1" applyAlignment="1">
      <alignment horizontal="left" vertical="top" wrapText="1"/>
    </xf>
    <xf numFmtId="0" fontId="0" fillId="0" borderId="0" xfId="0" applyAlignment="1">
      <alignment horizontal="left" vertical="top" wrapText="1"/>
    </xf>
    <xf numFmtId="0" fontId="0" fillId="0" borderId="0" xfId="0" applyFont="1" applyBorder="1" applyAlignment="1">
      <alignment horizontal="left" vertical="top" wrapText="1"/>
    </xf>
    <xf numFmtId="0" fontId="2"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horizontal="left" vertical="top" wrapText="1"/>
    </xf>
    <xf numFmtId="0" fontId="3" fillId="0" borderId="0" xfId="0" applyFont="1" applyFill="1" applyAlignment="1">
      <alignment horizontal="left" vertical="top" wrapText="1"/>
    </xf>
    <xf numFmtId="0" fontId="0" fillId="0" borderId="0" xfId="0" applyFont="1" applyBorder="1" applyAlignment="1">
      <alignment horizontal="center"/>
    </xf>
    <xf numFmtId="3" fontId="0" fillId="0" borderId="0" xfId="0" applyNumberFormat="1" applyBorder="1" applyAlignment="1">
      <alignment horizontal="center"/>
    </xf>
    <xf numFmtId="1" fontId="0" fillId="0" borderId="0" xfId="0" applyNumberFormat="1" applyBorder="1" applyAlignment="1">
      <alignment horizontal="center"/>
    </xf>
    <xf numFmtId="0" fontId="0" fillId="0" borderId="0" xfId="65" applyNumberFormat="1" applyFont="1" applyFill="1" applyBorder="1" applyAlignment="1" applyProtection="1">
      <alignment horizontal="left" vertical="top" wrapText="1"/>
      <protection/>
    </xf>
    <xf numFmtId="0" fontId="2" fillId="0" borderId="0" xfId="65" applyNumberFormat="1" applyFont="1" applyFill="1" applyBorder="1" applyAlignment="1" applyProtection="1">
      <alignment horizontal="left" vertical="top" wrapText="1"/>
      <protection/>
    </xf>
    <xf numFmtId="0" fontId="0" fillId="0" borderId="0" xfId="0" applyBorder="1" applyAlignment="1">
      <alignment horizontal="left" vertical="top" wrapText="1"/>
    </xf>
    <xf numFmtId="0" fontId="0" fillId="0" borderId="0" xfId="0" applyAlignment="1">
      <alignment vertical="top" wrapText="1"/>
    </xf>
    <xf numFmtId="0" fontId="0" fillId="0" borderId="0" xfId="0" applyFont="1" applyBorder="1" applyAlignment="1">
      <alignment horizontal="left" vertical="top" wrapText="1"/>
    </xf>
    <xf numFmtId="0" fontId="0" fillId="0" borderId="14" xfId="0" applyBorder="1" applyAlignment="1">
      <alignment horizontal="center"/>
    </xf>
    <xf numFmtId="0" fontId="0" fillId="0" borderId="15" xfId="0" applyFill="1" applyBorder="1" applyAlignment="1">
      <alignment horizontal="center"/>
    </xf>
    <xf numFmtId="0" fontId="0" fillId="0" borderId="0" xfId="0" applyFont="1" applyAlignment="1">
      <alignment vertical="top" wrapText="1"/>
    </xf>
    <xf numFmtId="0" fontId="2" fillId="0" borderId="0" xfId="0" applyFont="1" applyAlignment="1">
      <alignment horizontal="left"/>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_Sheet1 (2)_1" xfId="46"/>
    <cellStyle name="Explanatory Text" xfId="47"/>
    <cellStyle name="Followed Hyperlink" xfId="48"/>
    <cellStyle name="Good" xfId="49"/>
    <cellStyle name="Heading 1" xfId="50"/>
    <cellStyle name="Heading 2" xfId="51"/>
    <cellStyle name="Heading 3" xfId="52"/>
    <cellStyle name="Heading 4" xfId="53"/>
    <cellStyle name="Hed Top" xfId="54"/>
    <cellStyle name="Hyperlink" xfId="55"/>
    <cellStyle name="Input" xfId="56"/>
    <cellStyle name="Linked Cell" xfId="57"/>
    <cellStyle name="Neutral" xfId="58"/>
    <cellStyle name="Normal 2" xfId="59"/>
    <cellStyle name="Normal 2 2" xfId="60"/>
    <cellStyle name="Normal 2 3" xfId="61"/>
    <cellStyle name="Normal 3" xfId="62"/>
    <cellStyle name="Normal 4" xfId="63"/>
    <cellStyle name="Normal 4 2" xfId="64"/>
    <cellStyle name="Normal_SOLAR" xfId="65"/>
    <cellStyle name="Note" xfId="66"/>
    <cellStyle name="Output" xfId="67"/>
    <cellStyle name="Percent" xfId="68"/>
    <cellStyle name="Source Text" xfId="69"/>
    <cellStyle name="Style 29" xfId="70"/>
    <cellStyle name="Title" xfId="71"/>
    <cellStyle name="Total" xfId="72"/>
    <cellStyle name="Warning Text"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chartsheet" Target="chartsheets/sheet2.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Electricity Generation by Energy Source in 2008 and 
in the Plan B Economy of 2020</a:t>
            </a:r>
          </a:p>
        </c:rich>
      </c:tx>
      <c:layout/>
      <c:spPr>
        <a:noFill/>
        <a:ln>
          <a:noFill/>
        </a:ln>
      </c:spPr>
    </c:title>
    <c:plotArea>
      <c:layout>
        <c:manualLayout>
          <c:xMode val="edge"/>
          <c:yMode val="edge"/>
          <c:x val="0.07675"/>
          <c:y val="0.125"/>
          <c:w val="0.85225"/>
          <c:h val="0.433"/>
        </c:manualLayout>
      </c:layout>
      <c:barChart>
        <c:barDir val="col"/>
        <c:grouping val="percentStacked"/>
        <c:varyColors val="0"/>
        <c:ser>
          <c:idx val="0"/>
          <c:order val="0"/>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00"/>
              </a:solidFill>
            </c:spPr>
          </c:dPt>
          <c:dPt>
            <c:idx val="1"/>
            <c:invertIfNegative val="0"/>
            <c:spPr>
              <a:solidFill>
                <a:srgbClr val="000000"/>
              </a:solidFill>
            </c:spPr>
          </c:dPt>
          <c:val>
            <c:numLit>
              <c:ptCount val="2"/>
              <c:pt idx="0">
                <c:v>40.231335751812466</c:v>
              </c:pt>
              <c:pt idx="1">
                <c:v>0</c:v>
              </c:pt>
            </c:numLit>
          </c:val>
        </c:ser>
        <c:ser>
          <c:idx val="1"/>
          <c:order val="1"/>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808080"/>
              </a:solidFill>
            </c:spPr>
          </c:dPt>
          <c:val>
            <c:numLit>
              <c:ptCount val="2"/>
              <c:pt idx="0">
                <c:v>5.195580571558398</c:v>
              </c:pt>
              <c:pt idx="1">
                <c:v>0</c:v>
              </c:pt>
            </c:numLit>
          </c:val>
        </c:ser>
        <c:ser>
          <c:idx val="2"/>
          <c:order val="2"/>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C0C0"/>
              </a:solidFill>
            </c:spPr>
          </c:dPt>
          <c:dPt>
            <c:idx val="1"/>
            <c:invertIfNegative val="0"/>
            <c:spPr>
              <a:solidFill>
                <a:srgbClr val="C0C0C0"/>
              </a:solidFill>
            </c:spPr>
          </c:dPt>
          <c:val>
            <c:numLit>
              <c:ptCount val="2"/>
              <c:pt idx="0">
                <c:v>19.132048569057115</c:v>
              </c:pt>
              <c:pt idx="1">
                <c:v>4.239009491229102</c:v>
              </c:pt>
            </c:numLit>
          </c:val>
        </c:ser>
        <c:ser>
          <c:idx val="3"/>
          <c:order val="3"/>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99"/>
              </a:solidFill>
            </c:spPr>
          </c:dPt>
          <c:dPt>
            <c:idx val="1"/>
            <c:invertIfNegative val="0"/>
            <c:spPr>
              <a:solidFill>
                <a:srgbClr val="FFFF99"/>
              </a:solidFill>
            </c:spPr>
          </c:dPt>
          <c:val>
            <c:numLit>
              <c:ptCount val="2"/>
              <c:pt idx="0">
                <c:v>13.725185633942838</c:v>
              </c:pt>
              <c:pt idx="1">
                <c:v>10.136776860940957</c:v>
              </c:pt>
            </c:numLit>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3366FF"/>
              </a:solidFill>
            </c:spPr>
          </c:dPt>
          <c:dPt>
            <c:idx val="1"/>
            <c:invertIfNegative val="0"/>
            <c:spPr>
              <a:solidFill>
                <a:srgbClr val="3366FF"/>
              </a:solidFill>
            </c:spPr>
          </c:dPt>
          <c:val>
            <c:numLit>
              <c:ptCount val="2"/>
              <c:pt idx="0">
                <c:v>17.600399811913455</c:v>
              </c:pt>
              <c:pt idx="1">
                <c:v>18.491483273130704</c:v>
              </c:pt>
            </c:numLit>
          </c:val>
        </c:ser>
        <c:ser>
          <c:idx val="5"/>
          <c:order val="5"/>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00"/>
              </a:solidFill>
            </c:spPr>
          </c:dPt>
          <c:dPt>
            <c:idx val="1"/>
            <c:invertIfNegative val="0"/>
            <c:spPr>
              <a:solidFill>
                <a:srgbClr val="99CC00"/>
              </a:solidFill>
            </c:spPr>
          </c:dPt>
          <c:val>
            <c:numLit>
              <c:ptCount val="2"/>
              <c:pt idx="0">
                <c:v>4.115449661715722</c:v>
              </c:pt>
              <c:pt idx="1">
                <c:v>44.62499734088857</c:v>
              </c:pt>
            </c:numLit>
          </c:val>
        </c:ser>
        <c:ser>
          <c:idx val="6"/>
          <c:order val="6"/>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11.971275328323095</c:v>
              </c:pt>
            </c:numLit>
          </c:val>
        </c:ser>
        <c:ser>
          <c:idx val="7"/>
          <c:order val="7"/>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5.578124667611071</c:v>
              </c:pt>
            </c:numLit>
          </c:val>
        </c:ser>
        <c:ser>
          <c:idx val="8"/>
          <c:order val="8"/>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4.958333037876509</c:v>
              </c:pt>
            </c:numLit>
          </c:val>
        </c:ser>
        <c:overlap val="100"/>
        <c:axId val="11547917"/>
        <c:axId val="62966046"/>
      </c:barChart>
      <c:catAx>
        <c:axId val="11547917"/>
        <c:scaling>
          <c:orientation val="minMax"/>
        </c:scaling>
        <c:axPos val="b"/>
        <c:delete val="1"/>
        <c:majorTickMark val="out"/>
        <c:minorTickMark val="none"/>
        <c:tickLblPos val="nextTo"/>
        <c:crossAx val="62966046"/>
        <c:crosses val="autoZero"/>
        <c:auto val="1"/>
        <c:lblOffset val="100"/>
        <c:noMultiLvlLbl val="0"/>
      </c:catAx>
      <c:valAx>
        <c:axId val="62966046"/>
        <c:scaling>
          <c:orientation val="minMax"/>
        </c:scaling>
        <c:axPos val="l"/>
        <c:title>
          <c:tx>
            <c:rich>
              <a:bodyPr vert="horz" rot="-5400000" anchor="ctr"/>
              <a:lstStyle/>
              <a:p>
                <a:pPr algn="ctr">
                  <a:defRPr/>
                </a:pPr>
                <a:r>
                  <a:rPr lang="en-US" cap="none" sz="1150" b="0" i="0" u="none" baseline="0">
                    <a:latin typeface="Arial"/>
                    <a:ea typeface="Arial"/>
                    <a:cs typeface="Arial"/>
                  </a:rPr>
                  <a:t>Share of Electricity Generation</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1547917"/>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Plan B Carbon Dioxide Emissions Reduction Goals for 2020 
</a:t>
            </a:r>
            <a:r>
              <a:rPr lang="en-US" cap="none" sz="1000" b="0" i="0" u="none" baseline="0">
                <a:latin typeface="Arial"/>
                <a:ea typeface="Arial"/>
                <a:cs typeface="Arial"/>
              </a:rPr>
              <a:t>(Million Tons of Carbon)</a:t>
            </a:r>
          </a:p>
        </c:rich>
      </c:tx>
      <c:layout>
        <c:manualLayout>
          <c:xMode val="factor"/>
          <c:yMode val="factor"/>
          <c:x val="-0.00425"/>
          <c:y val="0.0755"/>
        </c:manualLayout>
      </c:layout>
      <c:spPr>
        <a:noFill/>
        <a:ln>
          <a:noFill/>
        </a:ln>
      </c:spPr>
    </c:title>
    <c:plotArea>
      <c:layout>
        <c:manualLayout>
          <c:xMode val="edge"/>
          <c:yMode val="edge"/>
          <c:x val="0.283"/>
          <c:y val="0.40775"/>
          <c:w val="0.4345"/>
          <c:h val="0.36775"/>
        </c:manualLayout>
      </c:layout>
      <c:pieChart>
        <c:varyColors val="1"/>
        <c:ser>
          <c:idx val="2"/>
          <c:order val="0"/>
          <c:spPr>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a:ln w="12700">
                <a:solidFill>
                  <a:srgbClr val="000000"/>
                </a:solidFill>
              </a:ln>
            </c:spPr>
          </c:dPt>
          <c:dPt>
            <c:idx val="1"/>
            <c:spPr>
              <a:solidFill>
                <a:srgbClr val="FFCC00"/>
              </a:solidFill>
              <a:ln w="12700">
                <a:solidFill>
                  <a:srgbClr val="000000"/>
                </a:solidFill>
              </a:ln>
            </c:spPr>
          </c:dPt>
          <c:dPt>
            <c:idx val="2"/>
            <c:spPr>
              <a:solidFill>
                <a:srgbClr val="000080"/>
              </a:solidFill>
              <a:ln w="12700">
                <a:solidFill>
                  <a:srgbClr val="000000"/>
                </a:solidFill>
              </a:ln>
            </c:spPr>
          </c:dPt>
          <c:dPt>
            <c:idx val="3"/>
            <c:spPr>
              <a:solidFill>
                <a:srgbClr val="99CC00"/>
              </a:solidFill>
              <a:ln w="12700">
                <a:solidFill>
                  <a:srgbClr val="000000"/>
                </a:solidFill>
              </a:ln>
            </c:spPr>
          </c:dPt>
          <c:dPt>
            <c:idx val="4"/>
            <c:spPr>
              <a:solidFill>
                <a:srgbClr val="339966"/>
              </a:solidFill>
              <a:ln w="12700">
                <a:solidFill>
                  <a:srgbClr val="000000"/>
                </a:solidFill>
              </a:ln>
            </c:spPr>
          </c:dPt>
          <c:dPt>
            <c:idx val="5"/>
            <c:spPr>
              <a:solidFill>
                <a:srgbClr val="993300"/>
              </a:solidFill>
              <a:ln w="12700">
                <a:solidFill>
                  <a:srgbClr val="000000"/>
                </a:solidFill>
              </a:ln>
            </c:spPr>
          </c:dPt>
          <c:dPt>
            <c:idx val="6"/>
            <c:explosion val="32"/>
            <c:spPr>
              <a:solidFill>
                <a:srgbClr val="808080"/>
              </a:solidFill>
              <a:ln w="12700">
                <a:solidFill>
                  <a:srgbClr val="000000"/>
                </a:solidFill>
              </a:ln>
            </c:spPr>
          </c:dPt>
          <c:dLbls>
            <c:dLbl>
              <c:idx val="0"/>
              <c:layout>
                <c:manualLayout>
                  <c:x val="0"/>
                  <c:y val="0"/>
                </c:manualLayout>
              </c:layout>
              <c:tx>
                <c:rich>
                  <a:bodyPr vert="horz" rot="0" anchor="ctr"/>
                  <a:lstStyle/>
                  <a:p>
                    <a:pPr algn="ctr">
                      <a:defRPr/>
                    </a:pPr>
                    <a:r>
                      <a:rPr lang="en-US" cap="none" sz="1000" b="0" i="0" u="none" baseline="0">
                        <a:latin typeface="Arial"/>
                        <a:ea typeface="Arial"/>
                        <a:cs typeface="Arial"/>
                      </a:rPr>
                      <a:t>Replacing fossil fuels with renewables for electricity and heat 
</a:t>
                    </a:r>
                  </a:p>
                </c:rich>
              </c:tx>
              <c:numFmt formatCode="General" sourceLinked="1"/>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0" b="0" i="0" u="none" baseline="0">
                        <a:latin typeface="Arial"/>
                        <a:ea typeface="Arial"/>
                        <a:cs typeface="Arial"/>
                      </a:rPr>
                      <a:t>Restructuring the transport system
</a:t>
                    </a:r>
                  </a:p>
                </c:rich>
              </c:tx>
              <c:numFmt formatCode="General" sourceLinked="1"/>
              <c:showLegendKey val="0"/>
              <c:showVal val="1"/>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latin typeface="Arial"/>
                        <a:ea typeface="Arial"/>
                        <a:cs typeface="Arial"/>
                      </a:rPr>
                      <a:t>Reducing coal and oil use in industry
 100</a:t>
                    </a:r>
                  </a:p>
                </c:rich>
              </c:tx>
              <c:numFmt formatCode="General" sourceLinked="1"/>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0" b="0" i="0" u="none" baseline="0">
                        <a:latin typeface="Arial"/>
                        <a:ea typeface="Arial"/>
                        <a:cs typeface="Arial"/>
                      </a:rPr>
                      <a:t>Ending net deforestation
</a:t>
                    </a:r>
                  </a:p>
                </c:rich>
              </c:tx>
              <c:numFmt formatCode="General" sourceLinked="1"/>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0" b="0" i="0" u="none" baseline="0">
                        <a:latin typeface="Arial"/>
                        <a:ea typeface="Arial"/>
                        <a:cs typeface="Arial"/>
                      </a:rPr>
                      <a:t>Planting trees to sequester carbon
</a:t>
                    </a:r>
                  </a:p>
                </c:rich>
              </c:tx>
              <c:numFmt formatCode="General" sourceLinked="1"/>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0" b="0" i="0" u="none" baseline="0">
                        <a:latin typeface="Arial"/>
                        <a:ea typeface="Arial"/>
                        <a:cs typeface="Arial"/>
                      </a:rPr>
                      <a:t>Managing soils to sequester carbon 
</a:t>
                    </a:r>
                  </a:p>
                </c:rich>
              </c:tx>
              <c:numFmt formatCode="General" sourceLinked="1"/>
              <c:showLegendKey val="0"/>
              <c:showVal val="1"/>
              <c:showBubbleSize val="0"/>
              <c:showCatName val="0"/>
              <c:showSerName val="0"/>
              <c:showPercent val="0"/>
            </c:dLbl>
            <c:dLbl>
              <c:idx val="6"/>
              <c:layout>
                <c:manualLayout>
                  <c:x val="0"/>
                  <c:y val="0"/>
                </c:manualLayout>
              </c:layout>
              <c:tx>
                <c:rich>
                  <a:bodyPr vert="horz" rot="0" anchor="ctr"/>
                  <a:lstStyle/>
                  <a:p>
                    <a:pPr algn="ctr">
                      <a:defRPr/>
                    </a:pPr>
                    <a:r>
                      <a:rPr lang="en-US" cap="none" sz="1000" b="0" i="0" u="none" baseline="0">
                        <a:latin typeface="Arial"/>
                        <a:ea typeface="Arial"/>
                        <a:cs typeface="Arial"/>
                      </a:rPr>
                      <a:t>Remaining net emissions 
</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1"/>
            <c:showSerName val="0"/>
            <c:showLeaderLines val="1"/>
            <c:showPercent val="0"/>
          </c:dLbls>
          <c:cat>
            <c:strLit>
              <c:ptCount val="6"/>
              <c:pt idx="0">
                <c:v>Replacing fossil fuels with renewables for electricity and heat</c:v>
              </c:pt>
              <c:pt idx="1">
                <c:v>Restructuring the transport system</c:v>
              </c:pt>
              <c:pt idx="2">
                <c:v>Reducing coal and oil use in industry</c:v>
              </c:pt>
              <c:pt idx="3">
                <c:v>Ending net deforestation</c:v>
              </c:pt>
              <c:pt idx="4">
                <c:v>Planting trees to sequester carbon</c:v>
              </c:pt>
              <c:pt idx="5">
                <c:v>Managing soils to sequester carbon</c:v>
              </c:pt>
            </c:strLit>
          </c:cat>
          <c:val>
            <c:numLit>
              <c:ptCount val="7"/>
              <c:pt idx="0">
                <c:v>3140</c:v>
              </c:pt>
              <c:pt idx="1">
                <c:v>1190</c:v>
              </c:pt>
              <c:pt idx="2">
                <c:v>100</c:v>
              </c:pt>
              <c:pt idx="3">
                <c:v>1500</c:v>
              </c:pt>
              <c:pt idx="4">
                <c:v>950</c:v>
              </c:pt>
              <c:pt idx="5">
                <c:v>600</c:v>
              </c:pt>
              <c:pt idx="6">
                <c:v>1700</c:v>
              </c:pt>
            </c:numLit>
          </c:val>
        </c:ser>
      </c:pieChart>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5" right="0.75" top="1" bottom="4.5" header="0.5" footer="0.5"/>
  <pageSetup horizontalDpi="600" verticalDpi="600" orientation="portrait"/>
  <drawing r:id="rId1"/>
</chartsheet>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15</xdr:row>
      <xdr:rowOff>114300</xdr:rowOff>
    </xdr:from>
    <xdr:ext cx="76200" cy="200025"/>
    <xdr:sp>
      <xdr:nvSpPr>
        <xdr:cNvPr id="1" name="TextBox 1"/>
        <xdr:cNvSpPr txBox="1">
          <a:spLocks noChangeArrowheads="1"/>
        </xdr:cNvSpPr>
      </xdr:nvSpPr>
      <xdr:spPr>
        <a:xfrm>
          <a:off x="257175"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41</xdr:row>
      <xdr:rowOff>114300</xdr:rowOff>
    </xdr:from>
    <xdr:ext cx="76200" cy="200025"/>
    <xdr:sp>
      <xdr:nvSpPr>
        <xdr:cNvPr id="1" name="TextBox 1"/>
        <xdr:cNvSpPr txBox="1">
          <a:spLocks noChangeArrowheads="1"/>
        </xdr:cNvSpPr>
      </xdr:nvSpPr>
      <xdr:spPr>
        <a:xfrm>
          <a:off x="257175" y="6791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0.32075</cdr:x>
      <cdr:y>0.435</cdr:y>
    </cdr:from>
    <cdr:to>
      <cdr:x>0.396</cdr:x>
      <cdr:y>0.48675</cdr:y>
    </cdr:to>
    <cdr:sp>
      <cdr:nvSpPr>
        <cdr:cNvPr id="1" name="TextBox 1"/>
        <cdr:cNvSpPr txBox="1">
          <a:spLocks noChangeArrowheads="1"/>
        </cdr:cNvSpPr>
      </cdr:nvSpPr>
      <cdr:spPr>
        <a:xfrm>
          <a:off x="2038350" y="3571875"/>
          <a:ext cx="476250" cy="428625"/>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Coal
(40.2%)
</a:t>
          </a:r>
        </a:p>
      </cdr:txBody>
    </cdr:sp>
  </cdr:relSizeAnchor>
  <cdr:relSizeAnchor xmlns:cdr="http://schemas.openxmlformats.org/drawingml/2006/chartDrawing">
    <cdr:from>
      <cdr:x>0.32075</cdr:x>
      <cdr:y>0.23325</cdr:y>
    </cdr:from>
    <cdr:to>
      <cdr:x>0.3985</cdr:x>
      <cdr:y>0.269</cdr:y>
    </cdr:to>
    <cdr:sp>
      <cdr:nvSpPr>
        <cdr:cNvPr id="2" name="TextBox 2"/>
        <cdr:cNvSpPr txBox="1">
          <a:spLocks noChangeArrowheads="1"/>
        </cdr:cNvSpPr>
      </cdr:nvSpPr>
      <cdr:spPr>
        <a:xfrm>
          <a:off x="2038350" y="1914525"/>
          <a:ext cx="4953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Nuclear
(13.7%)
</a:t>
          </a:r>
        </a:p>
      </cdr:txBody>
    </cdr:sp>
  </cdr:relSizeAnchor>
  <cdr:relSizeAnchor xmlns:cdr="http://schemas.openxmlformats.org/drawingml/2006/chartDrawing">
    <cdr:from>
      <cdr:x>0.307</cdr:x>
      <cdr:y>0.17725</cdr:y>
    </cdr:from>
    <cdr:to>
      <cdr:x>0.409</cdr:x>
      <cdr:y>0.2165</cdr:y>
    </cdr:to>
    <cdr:sp>
      <cdr:nvSpPr>
        <cdr:cNvPr id="3" name="TextBox 3"/>
        <cdr:cNvSpPr txBox="1">
          <a:spLocks noChangeArrowheads="1"/>
        </cdr:cNvSpPr>
      </cdr:nvSpPr>
      <cdr:spPr>
        <a:xfrm>
          <a:off x="1952625" y="1447800"/>
          <a:ext cx="647700" cy="323850"/>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Hydropower
(17.6%)
</a:t>
          </a:r>
        </a:p>
      </cdr:txBody>
    </cdr:sp>
  </cdr:relSizeAnchor>
  <cdr:relSizeAnchor xmlns:cdr="http://schemas.openxmlformats.org/drawingml/2006/chartDrawing">
    <cdr:from>
      <cdr:x>0.3115</cdr:x>
      <cdr:y>0.30125</cdr:y>
    </cdr:from>
    <cdr:to>
      <cdr:x>0.413</cdr:x>
      <cdr:y>0.33625</cdr:y>
    </cdr:to>
    <cdr:sp>
      <cdr:nvSpPr>
        <cdr:cNvPr id="4" name="TextBox 4"/>
        <cdr:cNvSpPr txBox="1">
          <a:spLocks noChangeArrowheads="1"/>
        </cdr:cNvSpPr>
      </cdr:nvSpPr>
      <cdr:spPr>
        <a:xfrm>
          <a:off x="1981200" y="2466975"/>
          <a:ext cx="647700"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Natural Gas
(19.1%)
</a:t>
          </a:r>
        </a:p>
      </cdr:txBody>
    </cdr:sp>
  </cdr:relSizeAnchor>
  <cdr:relSizeAnchor xmlns:cdr="http://schemas.openxmlformats.org/drawingml/2006/chartDrawing">
    <cdr:from>
      <cdr:x>0.32075</cdr:x>
      <cdr:y>0.361</cdr:y>
    </cdr:from>
    <cdr:to>
      <cdr:x>0.413</cdr:x>
      <cdr:y>0.38375</cdr:y>
    </cdr:to>
    <cdr:sp>
      <cdr:nvSpPr>
        <cdr:cNvPr id="5" name="TextBox 5"/>
        <cdr:cNvSpPr txBox="1">
          <a:spLocks noChangeArrowheads="1"/>
        </cdr:cNvSpPr>
      </cdr:nvSpPr>
      <cdr:spPr>
        <a:xfrm>
          <a:off x="2038350" y="2962275"/>
          <a:ext cx="590550" cy="190500"/>
        </a:xfrm>
        <a:prstGeom prst="rect">
          <a:avLst/>
        </a:prstGeom>
        <a:noFill/>
        <a:ln w="9525" cmpd="sng">
          <a:noFill/>
        </a:ln>
      </cdr:spPr>
      <cdr:txBody>
        <a:bodyPr vertOverflow="clip" wrap="square"/>
        <a:p>
          <a:pPr algn="l">
            <a:defRPr/>
          </a:pPr>
          <a:r>
            <a:rPr lang="en-US" cap="none" sz="800" b="0" i="0" u="none" baseline="0">
              <a:solidFill>
                <a:srgbClr val="FFFFFF"/>
              </a:solidFill>
              <a:latin typeface="Arial"/>
              <a:ea typeface="Arial"/>
              <a:cs typeface="Arial"/>
            </a:rPr>
            <a:t>Oil (5.2%)
</a:t>
          </a:r>
        </a:p>
      </cdr:txBody>
    </cdr:sp>
  </cdr:relSizeAnchor>
  <cdr:relSizeAnchor xmlns:cdr="http://schemas.openxmlformats.org/drawingml/2006/chartDrawing">
    <cdr:from>
      <cdr:x>0.6895</cdr:x>
      <cdr:y>0.429</cdr:y>
    </cdr:from>
    <cdr:to>
      <cdr:x>0.793</cdr:x>
      <cdr:y>0.463</cdr:y>
    </cdr:to>
    <cdr:sp>
      <cdr:nvSpPr>
        <cdr:cNvPr id="6" name="TextBox 6"/>
        <cdr:cNvSpPr txBox="1">
          <a:spLocks noChangeArrowheads="1"/>
        </cdr:cNvSpPr>
      </cdr:nvSpPr>
      <cdr:spPr>
        <a:xfrm>
          <a:off x="4391025" y="3524250"/>
          <a:ext cx="657225" cy="276225"/>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Hydropower
(18.5%)
</a:t>
          </a:r>
        </a:p>
      </cdr:txBody>
    </cdr:sp>
  </cdr:relSizeAnchor>
  <cdr:relSizeAnchor xmlns:cdr="http://schemas.openxmlformats.org/drawingml/2006/chartDrawing">
    <cdr:from>
      <cdr:x>0.70325</cdr:x>
      <cdr:y>0.48575</cdr:y>
    </cdr:from>
    <cdr:to>
      <cdr:x>0.777</cdr:x>
      <cdr:y>0.527</cdr:y>
    </cdr:to>
    <cdr:sp>
      <cdr:nvSpPr>
        <cdr:cNvPr id="7" name="TextBox 7"/>
        <cdr:cNvSpPr txBox="1">
          <a:spLocks noChangeArrowheads="1"/>
        </cdr:cNvSpPr>
      </cdr:nvSpPr>
      <cdr:spPr>
        <a:xfrm>
          <a:off x="4486275" y="3990975"/>
          <a:ext cx="466725" cy="3429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Nuclear
(10.1%)
</a:t>
          </a:r>
        </a:p>
      </cdr:txBody>
    </cdr:sp>
  </cdr:relSizeAnchor>
  <cdr:relSizeAnchor xmlns:cdr="http://schemas.openxmlformats.org/drawingml/2006/chartDrawing">
    <cdr:from>
      <cdr:x>0.70475</cdr:x>
      <cdr:y>0.188</cdr:y>
    </cdr:from>
    <cdr:to>
      <cdr:x>0.777</cdr:x>
      <cdr:y>0.22425</cdr:y>
    </cdr:to>
    <cdr:sp>
      <cdr:nvSpPr>
        <cdr:cNvPr id="8" name="TextBox 8"/>
        <cdr:cNvSpPr txBox="1">
          <a:spLocks noChangeArrowheads="1"/>
        </cdr:cNvSpPr>
      </cdr:nvSpPr>
      <cdr:spPr>
        <a:xfrm>
          <a:off x="4495800" y="1543050"/>
          <a:ext cx="4572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Solar
(12.0%)
</a:t>
          </a:r>
        </a:p>
      </cdr:txBody>
    </cdr:sp>
  </cdr:relSizeAnchor>
  <cdr:relSizeAnchor xmlns:cdr="http://schemas.openxmlformats.org/drawingml/2006/chartDrawing">
    <cdr:from>
      <cdr:x>0.669</cdr:x>
      <cdr:y>0.16175</cdr:y>
    </cdr:from>
    <cdr:to>
      <cdr:x>0.8175</cdr:x>
      <cdr:y>0.1825</cdr:y>
    </cdr:to>
    <cdr:sp>
      <cdr:nvSpPr>
        <cdr:cNvPr id="9" name="TextBox 9"/>
        <cdr:cNvSpPr txBox="1">
          <a:spLocks noChangeArrowheads="1"/>
        </cdr:cNvSpPr>
      </cdr:nvSpPr>
      <cdr:spPr>
        <a:xfrm>
          <a:off x="4267200" y="1323975"/>
          <a:ext cx="9429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Geothermal (5.6%)</a:t>
          </a:r>
          <a:r>
            <a:rPr lang="en-US" cap="none" sz="800" b="0" i="0" u="none" baseline="0">
              <a:solidFill>
                <a:srgbClr val="FFFFFF"/>
              </a:solidFill>
              <a:latin typeface="Arial"/>
              <a:ea typeface="Arial"/>
              <a:cs typeface="Arial"/>
            </a:rPr>
            <a:t>
</a:t>
          </a:r>
        </a:p>
      </cdr:txBody>
    </cdr:sp>
  </cdr:relSizeAnchor>
  <cdr:relSizeAnchor xmlns:cdr="http://schemas.openxmlformats.org/drawingml/2006/chartDrawing">
    <cdr:from>
      <cdr:x>0.69875</cdr:x>
      <cdr:y>0.2955</cdr:y>
    </cdr:from>
    <cdr:to>
      <cdr:x>0.777</cdr:x>
      <cdr:y>0.34625</cdr:y>
    </cdr:to>
    <cdr:sp>
      <cdr:nvSpPr>
        <cdr:cNvPr id="10" name="TextBox 10"/>
        <cdr:cNvSpPr txBox="1">
          <a:spLocks noChangeArrowheads="1"/>
        </cdr:cNvSpPr>
      </cdr:nvSpPr>
      <cdr:spPr>
        <a:xfrm>
          <a:off x="4457700" y="2428875"/>
          <a:ext cx="495300" cy="4191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Wind
(44.6%)</a:t>
          </a:r>
          <a:r>
            <a:rPr lang="en-US" cap="none" sz="800" b="0" i="0" u="none" baseline="0">
              <a:solidFill>
                <a:srgbClr val="FFFFFF"/>
              </a:solidFill>
              <a:latin typeface="Arial"/>
              <a:ea typeface="Arial"/>
              <a:cs typeface="Arial"/>
            </a:rPr>
            <a:t>
</a:t>
          </a:r>
        </a:p>
      </cdr:txBody>
    </cdr:sp>
  </cdr:relSizeAnchor>
  <cdr:relSizeAnchor xmlns:cdr="http://schemas.openxmlformats.org/drawingml/2006/chartDrawing">
    <cdr:from>
      <cdr:x>0.6765</cdr:x>
      <cdr:y>0.139</cdr:y>
    </cdr:from>
    <cdr:to>
      <cdr:x>0.81</cdr:x>
      <cdr:y>0.1565</cdr:y>
    </cdr:to>
    <cdr:sp>
      <cdr:nvSpPr>
        <cdr:cNvPr id="11" name="TextBox 11"/>
        <cdr:cNvSpPr txBox="1">
          <a:spLocks noChangeArrowheads="1"/>
        </cdr:cNvSpPr>
      </cdr:nvSpPr>
      <cdr:spPr>
        <a:xfrm>
          <a:off x="4314825" y="1133475"/>
          <a:ext cx="8477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Biomass (5.0%)
</a:t>
          </a:r>
        </a:p>
      </cdr:txBody>
    </cdr:sp>
  </cdr:relSizeAnchor>
  <cdr:relSizeAnchor xmlns:cdr="http://schemas.openxmlformats.org/drawingml/2006/chartDrawing">
    <cdr:from>
      <cdr:x>0.445</cdr:x>
      <cdr:y>0.156</cdr:y>
    </cdr:from>
    <cdr:to>
      <cdr:x>0.63375</cdr:x>
      <cdr:y>0.20875</cdr:y>
    </cdr:to>
    <cdr:sp>
      <cdr:nvSpPr>
        <cdr:cNvPr id="12" name="TextBox 12"/>
        <cdr:cNvSpPr txBox="1">
          <a:spLocks noChangeArrowheads="1"/>
        </cdr:cNvSpPr>
      </cdr:nvSpPr>
      <cdr:spPr>
        <a:xfrm>
          <a:off x="2838450" y="1276350"/>
          <a:ext cx="1200150" cy="4381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Non-hydro 
Renewables 
(4.1%)
</a:t>
          </a:r>
        </a:p>
      </cdr:txBody>
    </cdr:sp>
  </cdr:relSizeAnchor>
  <cdr:relSizeAnchor xmlns:cdr="http://schemas.openxmlformats.org/drawingml/2006/chartDrawing">
    <cdr:from>
      <cdr:x>0.33125</cdr:x>
      <cdr:y>0.552</cdr:y>
    </cdr:from>
    <cdr:to>
      <cdr:x>0.38575</cdr:x>
      <cdr:y>0.5765</cdr:y>
    </cdr:to>
    <cdr:sp>
      <cdr:nvSpPr>
        <cdr:cNvPr id="13" name="TextBox 13"/>
        <cdr:cNvSpPr txBox="1">
          <a:spLocks noChangeArrowheads="1"/>
        </cdr:cNvSpPr>
      </cdr:nvSpPr>
      <cdr:spPr>
        <a:xfrm>
          <a:off x="2105025" y="4533900"/>
          <a:ext cx="3524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2008</a:t>
          </a:r>
        </a:p>
      </cdr:txBody>
    </cdr:sp>
  </cdr:relSizeAnchor>
  <cdr:relSizeAnchor xmlns:cdr="http://schemas.openxmlformats.org/drawingml/2006/chartDrawing">
    <cdr:from>
      <cdr:x>0.70925</cdr:x>
      <cdr:y>0.552</cdr:y>
    </cdr:from>
    <cdr:to>
      <cdr:x>0.76375</cdr:x>
      <cdr:y>0.5765</cdr:y>
    </cdr:to>
    <cdr:sp>
      <cdr:nvSpPr>
        <cdr:cNvPr id="14" name="TextBox 14"/>
        <cdr:cNvSpPr txBox="1">
          <a:spLocks noChangeArrowheads="1"/>
        </cdr:cNvSpPr>
      </cdr:nvSpPr>
      <cdr:spPr>
        <a:xfrm>
          <a:off x="4524375" y="4533900"/>
          <a:ext cx="3524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2020</a:t>
          </a:r>
        </a:p>
      </cdr:txBody>
    </cdr:sp>
  </cdr:relSizeAnchor>
  <cdr:relSizeAnchor xmlns:cdr="http://schemas.openxmlformats.org/drawingml/2006/chartDrawing">
    <cdr:from>
      <cdr:x>0.41975</cdr:x>
      <cdr:y>0.14775</cdr:y>
    </cdr:from>
    <cdr:to>
      <cdr:x>0.492</cdr:x>
      <cdr:y>0.16975</cdr:y>
    </cdr:to>
    <cdr:sp>
      <cdr:nvSpPr>
        <cdr:cNvPr id="15" name="Line 15"/>
        <cdr:cNvSpPr>
          <a:spLocks/>
        </cdr:cNvSpPr>
      </cdr:nvSpPr>
      <cdr:spPr>
        <a:xfrm flipH="1" flipV="1">
          <a:off x="2676525" y="1209675"/>
          <a:ext cx="45720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0.41975</cdr:x>
      <cdr:y>0.5875</cdr:y>
    </cdr:from>
    <cdr:to>
      <cdr:x>0.66125</cdr:x>
      <cdr:y>0.6335</cdr:y>
    </cdr:to>
    <cdr:sp>
      <cdr:nvSpPr>
        <cdr:cNvPr id="16" name="TextBox 16"/>
        <cdr:cNvSpPr txBox="1">
          <a:spLocks noChangeArrowheads="1"/>
        </cdr:cNvSpPr>
      </cdr:nvSpPr>
      <cdr:spPr>
        <a:xfrm>
          <a:off x="2676525" y="4829175"/>
          <a:ext cx="1543050" cy="381000"/>
        </a:xfrm>
        <a:prstGeom prst="rect">
          <a:avLst/>
        </a:prstGeom>
        <a:noFill/>
        <a:ln w="9525" cmpd="sng">
          <a:noFill/>
        </a:ln>
      </cdr:spPr>
      <cdr:txBody>
        <a:bodyPr vertOverflow="clip" wrap="square"/>
        <a:p>
          <a:pPr algn="l">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0.669</cdr:x>
      <cdr:y>0.527</cdr:y>
    </cdr:from>
    <cdr:to>
      <cdr:x>0.8395</cdr:x>
      <cdr:y>0.5445</cdr:y>
    </cdr:to>
    <cdr:sp>
      <cdr:nvSpPr>
        <cdr:cNvPr id="17" name="TextBox 17"/>
        <cdr:cNvSpPr txBox="1">
          <a:spLocks noChangeArrowheads="1"/>
        </cdr:cNvSpPr>
      </cdr:nvSpPr>
      <cdr:spPr>
        <a:xfrm>
          <a:off x="4267200" y="4324350"/>
          <a:ext cx="10858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Natural Gas (4.2%)
</a:t>
          </a:r>
        </a:p>
      </cdr:txBody>
    </cdr:sp>
  </cdr:relSizeAnchor>
  <cdr:relSizeAnchor xmlns:cdr="http://schemas.openxmlformats.org/drawingml/2006/chartDrawing">
    <cdr:from>
      <cdr:x>0.93475</cdr:x>
      <cdr:y>0.08675</cdr:y>
    </cdr:from>
    <cdr:to>
      <cdr:x>0.962</cdr:x>
      <cdr:y>0.533</cdr:y>
    </cdr:to>
    <cdr:sp>
      <cdr:nvSpPr>
        <cdr:cNvPr id="18" name="TextBox 18"/>
        <cdr:cNvSpPr txBox="1">
          <a:spLocks noChangeArrowheads="1"/>
        </cdr:cNvSpPr>
      </cdr:nvSpPr>
      <cdr:spPr>
        <a:xfrm>
          <a:off x="5962650" y="704850"/>
          <a:ext cx="171450" cy="36671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81750" cy="8220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0.3855</cdr:x>
      <cdr:y>0.4175</cdr:y>
    </cdr:from>
    <cdr:to>
      <cdr:x>0.46</cdr:x>
      <cdr:y>0.462</cdr:y>
    </cdr:to>
    <cdr:sp>
      <cdr:nvSpPr>
        <cdr:cNvPr id="1" name="TextBox 1"/>
        <cdr:cNvSpPr txBox="1">
          <a:spLocks noChangeArrowheads="1"/>
        </cdr:cNvSpPr>
      </cdr:nvSpPr>
      <cdr:spPr>
        <a:xfrm>
          <a:off x="2457450" y="2095500"/>
          <a:ext cx="476250" cy="2190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1,680
</a:t>
          </a:r>
        </a:p>
      </cdr:txBody>
    </cdr:sp>
  </cdr:relSizeAnchor>
  <cdr:relSizeAnchor xmlns:cdr="http://schemas.openxmlformats.org/drawingml/2006/chartDrawing">
    <cdr:from>
      <cdr:x>0.37825</cdr:x>
      <cdr:y>0.55</cdr:y>
    </cdr:from>
    <cdr:to>
      <cdr:x>0.43175</cdr:x>
      <cdr:y>0.6085</cdr:y>
    </cdr:to>
    <cdr:sp>
      <cdr:nvSpPr>
        <cdr:cNvPr id="2" name="TextBox 2"/>
        <cdr:cNvSpPr txBox="1">
          <a:spLocks noChangeArrowheads="1"/>
        </cdr:cNvSpPr>
      </cdr:nvSpPr>
      <cdr:spPr>
        <a:xfrm>
          <a:off x="2409825" y="2752725"/>
          <a:ext cx="342900" cy="2952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600</a:t>
          </a:r>
        </a:p>
      </cdr:txBody>
    </cdr:sp>
  </cdr:relSizeAnchor>
  <cdr:relSizeAnchor xmlns:cdr="http://schemas.openxmlformats.org/drawingml/2006/chartDrawing">
    <cdr:from>
      <cdr:x>0.37825</cdr:x>
      <cdr:y>0.617</cdr:y>
    </cdr:from>
    <cdr:to>
      <cdr:x>0.46</cdr:x>
      <cdr:y>0.671</cdr:y>
    </cdr:to>
    <cdr:sp>
      <cdr:nvSpPr>
        <cdr:cNvPr id="3" name="TextBox 3"/>
        <cdr:cNvSpPr txBox="1">
          <a:spLocks noChangeArrowheads="1"/>
        </cdr:cNvSpPr>
      </cdr:nvSpPr>
      <cdr:spPr>
        <a:xfrm>
          <a:off x="2409825" y="3095625"/>
          <a:ext cx="523875" cy="2667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860</a:t>
          </a:r>
        </a:p>
      </cdr:txBody>
    </cdr:sp>
  </cdr:relSizeAnchor>
  <cdr:relSizeAnchor xmlns:cdr="http://schemas.openxmlformats.org/drawingml/2006/chartDrawing">
    <cdr:from>
      <cdr:x>0.42475</cdr:x>
      <cdr:y>0.6825</cdr:y>
    </cdr:from>
    <cdr:to>
      <cdr:x>0.51075</cdr:x>
      <cdr:y>0.73875</cdr:y>
    </cdr:to>
    <cdr:sp>
      <cdr:nvSpPr>
        <cdr:cNvPr id="4" name="TextBox 4"/>
        <cdr:cNvSpPr txBox="1">
          <a:spLocks noChangeArrowheads="1"/>
        </cdr:cNvSpPr>
      </cdr:nvSpPr>
      <cdr:spPr>
        <a:xfrm>
          <a:off x="2705100" y="3419475"/>
          <a:ext cx="552450" cy="2857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1,500</a:t>
          </a:r>
        </a:p>
      </cdr:txBody>
    </cdr:sp>
  </cdr:relSizeAnchor>
  <cdr:relSizeAnchor xmlns:cdr="http://schemas.openxmlformats.org/drawingml/2006/chartDrawing">
    <cdr:from>
      <cdr:x>0.52125</cdr:x>
      <cdr:y>0.6825</cdr:y>
    </cdr:from>
    <cdr:to>
      <cdr:x>0.59775</cdr:x>
      <cdr:y>0.722</cdr:y>
    </cdr:to>
    <cdr:sp>
      <cdr:nvSpPr>
        <cdr:cNvPr id="5" name="TextBox 5"/>
        <cdr:cNvSpPr txBox="1">
          <a:spLocks noChangeArrowheads="1"/>
        </cdr:cNvSpPr>
      </cdr:nvSpPr>
      <cdr:spPr>
        <a:xfrm>
          <a:off x="3324225" y="3419475"/>
          <a:ext cx="485775"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1,400</a:t>
          </a:r>
        </a:p>
      </cdr:txBody>
    </cdr:sp>
  </cdr:relSizeAnchor>
  <cdr:relSizeAnchor xmlns:cdr="http://schemas.openxmlformats.org/drawingml/2006/chartDrawing">
    <cdr:from>
      <cdr:x>0.54325</cdr:x>
      <cdr:y>0.52575</cdr:y>
    </cdr:from>
    <cdr:to>
      <cdr:x>0.6195</cdr:x>
      <cdr:y>0.57075</cdr:y>
    </cdr:to>
    <cdr:sp>
      <cdr:nvSpPr>
        <cdr:cNvPr id="6" name="TextBox 6"/>
        <cdr:cNvSpPr txBox="1">
          <a:spLocks noChangeArrowheads="1"/>
        </cdr:cNvSpPr>
      </cdr:nvSpPr>
      <cdr:spPr>
        <a:xfrm>
          <a:off x="3457575" y="2638425"/>
          <a:ext cx="485775" cy="2286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3,210</a:t>
          </a:r>
        </a:p>
      </cdr:txBody>
    </cdr:sp>
  </cdr:relSizeAnchor>
  <cdr:relSizeAnchor xmlns:cdr="http://schemas.openxmlformats.org/drawingml/2006/chartDrawing">
    <cdr:from>
      <cdr:x>0.00425</cdr:x>
      <cdr:y>0.9305</cdr:y>
    </cdr:from>
    <cdr:to>
      <cdr:x>0.55</cdr:x>
      <cdr:y>0.99975</cdr:y>
    </cdr:to>
    <cdr:sp>
      <cdr:nvSpPr>
        <cdr:cNvPr id="7" name="TextBox 7"/>
        <cdr:cNvSpPr txBox="1">
          <a:spLocks noChangeArrowheads="1"/>
        </cdr:cNvSpPr>
      </cdr:nvSpPr>
      <cdr:spPr>
        <a:xfrm>
          <a:off x="19050" y="4667250"/>
          <a:ext cx="3486150" cy="342900"/>
        </a:xfrm>
        <a:prstGeom prst="rect">
          <a:avLst/>
        </a:prstGeom>
        <a:noFill/>
        <a:ln w="9525" cmpd="sng">
          <a:solidFill>
            <a:srgbClr val="000000"/>
          </a:solidFill>
          <a:headEnd type="none"/>
          <a:tailEnd type="none"/>
        </a:ln>
      </cdr:spPr>
      <cdr:txBody>
        <a:bodyPr vertOverflow="clip" wrap="square" anchor="ctr"/>
        <a:p>
          <a:pPr algn="l">
            <a:defRPr/>
          </a:pPr>
          <a:r>
            <a:rPr lang="en-US" cap="none" sz="900" b="0" i="0" u="none" baseline="0">
              <a:latin typeface="Arial"/>
              <a:ea typeface="Arial"/>
              <a:cs typeface="Arial"/>
            </a:rPr>
            <a:t>   Baseline Emissions (2006) = 9,350 Million Tons of Carbon</a:t>
          </a:r>
        </a:p>
      </cdr:txBody>
    </cdr:sp>
  </cdr:relSizeAnchor>
  <cdr:relSizeAnchor xmlns:cdr="http://schemas.openxmlformats.org/drawingml/2006/chartDrawing">
    <cdr:from>
      <cdr:x>0.75725</cdr:x>
      <cdr:y>0.943</cdr:y>
    </cdr:from>
    <cdr:to>
      <cdr:x>0.95975</cdr:x>
      <cdr:y>0.9795</cdr:y>
    </cdr:to>
    <cdr:sp>
      <cdr:nvSpPr>
        <cdr:cNvPr id="8" name="TextBox 8"/>
        <cdr:cNvSpPr txBox="1">
          <a:spLocks noChangeArrowheads="1"/>
        </cdr:cNvSpPr>
      </cdr:nvSpPr>
      <cdr:spPr>
        <a:xfrm>
          <a:off x="4829175" y="4724400"/>
          <a:ext cx="1295400" cy="180975"/>
        </a:xfrm>
        <a:prstGeom prst="rect">
          <a:avLst/>
        </a:prstGeom>
        <a:noFill/>
        <a:ln w="1" cmpd="sng">
          <a:noFill/>
        </a:ln>
      </cdr:spPr>
      <cdr:txBody>
        <a:bodyPr vertOverflow="clip" wrap="square" anchor="ctr"/>
        <a:p>
          <a:pPr algn="ctr">
            <a:defRPr/>
          </a:pPr>
          <a:r>
            <a:rPr lang="en-US" cap="none" sz="1000" b="0" i="1" u="none" baseline="0">
              <a:latin typeface="Arial"/>
              <a:ea typeface="Arial"/>
              <a:cs typeface="Arial"/>
            </a:rPr>
            <a:t>Source: EPI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81750"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1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ike Car"/>
      <sheetName val="Bike Car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9"/>
  <sheetViews>
    <sheetView tabSelected="1" workbookViewId="0" topLeftCell="A1">
      <selection activeCell="A1" sqref="A1"/>
    </sheetView>
  </sheetViews>
  <sheetFormatPr defaultColWidth="9.140625" defaultRowHeight="12.75"/>
  <cols>
    <col min="1" max="1" width="87.00390625" style="0" customWidth="1"/>
  </cols>
  <sheetData>
    <row r="1" ht="12.75">
      <c r="A1" s="1" t="s">
        <v>159</v>
      </c>
    </row>
    <row r="3" ht="12.75">
      <c r="A3" s="98" t="s">
        <v>65</v>
      </c>
    </row>
    <row r="4" ht="12.75">
      <c r="A4" s="98" t="s">
        <v>81</v>
      </c>
    </row>
    <row r="5" ht="12.75">
      <c r="A5" s="98" t="s">
        <v>47</v>
      </c>
    </row>
    <row r="6" ht="12.75">
      <c r="A6" s="98" t="s">
        <v>94</v>
      </c>
    </row>
    <row r="7" ht="12.75">
      <c r="A7" s="82" t="s">
        <v>100</v>
      </c>
    </row>
    <row r="8" ht="12.75">
      <c r="A8" s="98" t="s">
        <v>95</v>
      </c>
    </row>
    <row r="9" ht="12.75">
      <c r="A9" s="98" t="s">
        <v>29</v>
      </c>
    </row>
    <row r="10" ht="12.75">
      <c r="A10" s="98" t="s">
        <v>0</v>
      </c>
    </row>
    <row r="11" ht="12.75">
      <c r="A11" s="103" t="s">
        <v>101</v>
      </c>
    </row>
    <row r="12" ht="12.75">
      <c r="A12" s="98" t="s">
        <v>139</v>
      </c>
    </row>
    <row r="13" ht="12.75">
      <c r="A13" s="104" t="s">
        <v>102</v>
      </c>
    </row>
    <row r="14" ht="12.75">
      <c r="A14" s="105" t="s">
        <v>103</v>
      </c>
    </row>
    <row r="15" ht="12.75">
      <c r="A15" s="105"/>
    </row>
    <row r="16" ht="12.75">
      <c r="A16" s="82" t="s">
        <v>91</v>
      </c>
    </row>
    <row r="17" ht="12.75">
      <c r="A17" s="96" t="s">
        <v>92</v>
      </c>
    </row>
    <row r="18" ht="12.75">
      <c r="A18" s="82"/>
    </row>
    <row r="19" ht="41.25" customHeight="1">
      <c r="A19" s="97" t="s">
        <v>93</v>
      </c>
    </row>
  </sheetData>
  <hyperlinks>
    <hyperlink ref="A17" r:id="rId1" display="http://www.earth-policy.org/books/wote/wote_data"/>
    <hyperlink ref="A3" location="'Energy Demand'!A1" display="World Primary Energy Demand in 2006, with IEA Projection for 2008 and 2020"/>
    <hyperlink ref="A4" location="'Electricity Demand'!A1" display="World Electricity Demand in 2006, with IEA Projection for 2008 and 2020"/>
    <hyperlink ref="A5" location="'2020 Energy Goals'!A1" display="World Energy Consumption in 2008 and Plan B Goals for 2020 "/>
    <hyperlink ref="A6" location="'2020 Energy Goals (detailed)'!A1" display="World Energy Consumption in 2008 and Plan B Goals for 2020 (Detailed)"/>
    <hyperlink ref="A8" location="'Renewable Goals'!A1" display="World Power and Energy from Renewables in 2008 and Plan B Goals for 2020"/>
    <hyperlink ref="A9" location="'World Energy Growth Rates'!A1" display="World Energy Growth Rates by Source, 2000-2009"/>
    <hyperlink ref="A10" location="'Capacity Factors'!A1" display="Average Capacity Factors for Selected Electric Power Sources in the United States"/>
    <hyperlink ref="A11" location="Subsidies!A1" display="Fossil Fuel Consumption Subsidies in Selected Countries by Fuel Type, 2007-2009"/>
    <hyperlink ref="A13" location="'CO2 Reductions'!A1" display="Plan B Carbon Dioxide Emissions Reductions and Sequestration in 2020"/>
    <hyperlink ref="A12" location="'Carbon Dioxide Emissions'!A1" display="World Carbon Dioxide Emissions from Fossil Fuel Combustion in 2006 and 2008, with IEA Projection for 2020"/>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I34"/>
  <sheetViews>
    <sheetView zoomScaleSheetLayoutView="100" workbookViewId="0" topLeftCell="A1">
      <selection activeCell="A1" sqref="A1"/>
    </sheetView>
  </sheetViews>
  <sheetFormatPr defaultColWidth="9.140625" defaultRowHeight="12.75"/>
  <cols>
    <col min="1" max="1" width="35.57421875" style="0" customWidth="1"/>
    <col min="2" max="3" width="12.28125" style="0" customWidth="1"/>
    <col min="4" max="4" width="13.7109375" style="0" customWidth="1"/>
    <col min="5" max="5" width="13.8515625" style="82" customWidth="1"/>
    <col min="6" max="6" width="13.7109375" style="0" customWidth="1"/>
    <col min="7" max="7" width="4.140625" style="0" customWidth="1"/>
  </cols>
  <sheetData>
    <row r="1" spans="1:6" ht="15.75" customHeight="1">
      <c r="A1" s="106" t="s">
        <v>139</v>
      </c>
      <c r="B1" s="132"/>
      <c r="C1" s="132"/>
      <c r="D1" s="132"/>
      <c r="E1" s="132"/>
      <c r="F1" s="132"/>
    </row>
    <row r="2" ht="12.75">
      <c r="A2" s="1"/>
    </row>
    <row r="3" spans="1:6" ht="41.25">
      <c r="A3" s="79" t="s">
        <v>140</v>
      </c>
      <c r="B3" s="80" t="s">
        <v>141</v>
      </c>
      <c r="C3" s="133" t="s">
        <v>142</v>
      </c>
      <c r="D3" s="134" t="s">
        <v>152</v>
      </c>
      <c r="E3" s="35" t="s">
        <v>153</v>
      </c>
      <c r="F3" s="134" t="s">
        <v>154</v>
      </c>
    </row>
    <row r="4" spans="1:7" ht="12.75">
      <c r="A4" s="2"/>
      <c r="B4" s="164" t="s">
        <v>3</v>
      </c>
      <c r="C4" s="180"/>
      <c r="D4" s="181" t="s">
        <v>143</v>
      </c>
      <c r="E4" s="181"/>
      <c r="F4" s="181"/>
      <c r="G4" s="92"/>
    </row>
    <row r="5" spans="1:6" s="1" customFormat="1" ht="12.75">
      <c r="A5" s="82" t="s">
        <v>144</v>
      </c>
      <c r="B5" s="81"/>
      <c r="C5" s="135"/>
      <c r="D5" s="49"/>
      <c r="E5" s="136"/>
      <c r="F5" s="136"/>
    </row>
    <row r="6" spans="1:9" ht="12.75">
      <c r="A6" s="6" t="s">
        <v>5</v>
      </c>
      <c r="B6" s="81">
        <v>3.1232321461992507</v>
      </c>
      <c r="C6" s="135">
        <v>1.6338253399448277</v>
      </c>
      <c r="D6" s="49">
        <v>3184.909090909091</v>
      </c>
      <c r="E6" s="136">
        <v>3430.6363636363635</v>
      </c>
      <c r="F6" s="136">
        <v>4555.090909090909</v>
      </c>
      <c r="H6" s="137"/>
      <c r="I6" s="138"/>
    </row>
    <row r="7" spans="1:9" ht="12.75">
      <c r="A7" s="6" t="s">
        <v>6</v>
      </c>
      <c r="B7" s="81">
        <v>1.2847341972416881</v>
      </c>
      <c r="C7" s="135">
        <v>0.948791716320585</v>
      </c>
      <c r="D7" s="49">
        <v>2936.727272727273</v>
      </c>
      <c r="E7" s="136">
        <v>2946.818181818182</v>
      </c>
      <c r="F7" s="136">
        <v>3453.5454545454545</v>
      </c>
      <c r="H7" s="1"/>
      <c r="I7" s="138"/>
    </row>
    <row r="8" spans="1:9" s="24" customFormat="1" ht="12.75">
      <c r="A8" s="10" t="s">
        <v>58</v>
      </c>
      <c r="B8" s="32">
        <v>2.031515701709341</v>
      </c>
      <c r="C8" s="139">
        <v>1.5169702299817844</v>
      </c>
      <c r="D8" s="140">
        <v>1484.4545454545455</v>
      </c>
      <c r="E8" s="140">
        <v>1602.2727272727273</v>
      </c>
      <c r="F8" s="140">
        <v>1918.0909090909092</v>
      </c>
      <c r="H8" s="57"/>
      <c r="I8" s="138"/>
    </row>
    <row r="9" spans="1:8" ht="12.75">
      <c r="A9" s="7"/>
      <c r="B9" s="81"/>
      <c r="C9" s="135"/>
      <c r="D9" s="49"/>
      <c r="E9" s="136"/>
      <c r="F9" s="141"/>
      <c r="H9" s="1"/>
    </row>
    <row r="10" spans="1:8" ht="12.75">
      <c r="A10" s="142" t="s">
        <v>145</v>
      </c>
      <c r="B10" s="81"/>
      <c r="C10" s="135"/>
      <c r="D10" s="49"/>
      <c r="E10" s="136"/>
      <c r="F10" s="141"/>
      <c r="H10" s="1"/>
    </row>
    <row r="11" spans="1:6" s="1" customFormat="1" ht="12.75">
      <c r="A11" s="71" t="s">
        <v>146</v>
      </c>
      <c r="B11" s="81">
        <v>2.9098780027535076</v>
      </c>
      <c r="C11" s="135">
        <v>1.5736801645988896</v>
      </c>
      <c r="D11" s="49">
        <v>3118.636363636364</v>
      </c>
      <c r="E11" s="136">
        <v>3250.3636363636365</v>
      </c>
      <c r="F11" s="136">
        <v>4365</v>
      </c>
    </row>
    <row r="12" spans="1:8" ht="12.75">
      <c r="A12" s="143" t="s">
        <v>5</v>
      </c>
      <c r="B12" s="81">
        <v>3.2463828317149224</v>
      </c>
      <c r="C12" s="135">
        <v>1.7180414365346008</v>
      </c>
      <c r="D12" s="49">
        <v>2273.4545454545455</v>
      </c>
      <c r="E12" s="136">
        <v>2364.5454545454545</v>
      </c>
      <c r="F12" s="136">
        <v>3300.2727272727275</v>
      </c>
      <c r="H12" s="1"/>
    </row>
    <row r="13" spans="1:8" ht="12.75">
      <c r="A13" s="144" t="s">
        <v>6</v>
      </c>
      <c r="B13" s="81">
        <v>-0.3837676024349257</v>
      </c>
      <c r="C13" s="135">
        <v>-1.9019728919364876</v>
      </c>
      <c r="D13" s="49">
        <v>240.54545454545456</v>
      </c>
      <c r="E13" s="136">
        <v>235.63636363636363</v>
      </c>
      <c r="F13" s="141">
        <v>211.0909090909091</v>
      </c>
      <c r="H13" s="1"/>
    </row>
    <row r="14" spans="1:8" ht="12.75">
      <c r="A14" s="144" t="s">
        <v>58</v>
      </c>
      <c r="B14" s="81">
        <v>2.7858424858531183</v>
      </c>
      <c r="C14" s="135">
        <v>1.9642746524223043</v>
      </c>
      <c r="D14" s="49">
        <v>604.6363636363636</v>
      </c>
      <c r="E14" s="136">
        <v>650.1818181818181</v>
      </c>
      <c r="F14" s="141">
        <v>853.3636363636364</v>
      </c>
      <c r="H14" s="1"/>
    </row>
    <row r="15" spans="1:8" ht="12.75">
      <c r="A15" s="144"/>
      <c r="B15" s="81"/>
      <c r="C15" s="135"/>
      <c r="D15" s="49"/>
      <c r="E15" s="136"/>
      <c r="F15" s="141"/>
      <c r="H15" s="1"/>
    </row>
    <row r="16" spans="1:6" s="1" customFormat="1" ht="12.75">
      <c r="A16" s="145" t="s">
        <v>147</v>
      </c>
      <c r="B16" s="81">
        <v>1.725828561649445</v>
      </c>
      <c r="C16" s="135">
        <v>1.139592248727217</v>
      </c>
      <c r="D16" s="49">
        <v>4123.090909090909</v>
      </c>
      <c r="E16" s="136">
        <v>4323.272727272727</v>
      </c>
      <c r="F16" s="136">
        <v>5089.909090909091</v>
      </c>
    </row>
    <row r="17" spans="1:8" ht="12.75">
      <c r="A17" s="143" t="s">
        <v>5</v>
      </c>
      <c r="B17" s="81">
        <v>2.7329526800207615</v>
      </c>
      <c r="C17" s="135">
        <v>1.087212085035083</v>
      </c>
      <c r="D17" s="49">
        <v>855</v>
      </c>
      <c r="E17" s="136">
        <v>989.7272727272727</v>
      </c>
      <c r="F17" s="136">
        <v>1150.3636363636365</v>
      </c>
      <c r="H17" s="1"/>
    </row>
    <row r="18" spans="1:8" ht="12.75">
      <c r="A18" s="143" t="s">
        <v>6</v>
      </c>
      <c r="B18" s="81">
        <v>1.4560029808798447</v>
      </c>
      <c r="C18" s="135">
        <v>1.1539011067332128</v>
      </c>
      <c r="D18" s="49">
        <v>2514.5454545454545</v>
      </c>
      <c r="E18" s="136">
        <v>2527.090909090909</v>
      </c>
      <c r="F18" s="136">
        <v>3033</v>
      </c>
      <c r="H18" s="1"/>
    </row>
    <row r="19" spans="1:8" s="123" customFormat="1" ht="12.75">
      <c r="A19" s="146" t="s">
        <v>148</v>
      </c>
      <c r="B19" s="147">
        <v>1.7045709490498107</v>
      </c>
      <c r="C19" s="148">
        <v>1.3456317121031347</v>
      </c>
      <c r="D19" s="121">
        <v>1708.0909090909092</v>
      </c>
      <c r="E19" s="85">
        <v>1746.2727272727273</v>
      </c>
      <c r="F19" s="85">
        <v>2126.1818181818185</v>
      </c>
      <c r="H19" s="1"/>
    </row>
    <row r="20" spans="1:6" s="149" customFormat="1" ht="12.75">
      <c r="A20" s="146" t="s">
        <v>149</v>
      </c>
      <c r="B20" s="147">
        <v>0.9554074504637633</v>
      </c>
      <c r="C20" s="148">
        <v>0.9593341143486978</v>
      </c>
      <c r="D20" s="121">
        <v>158.72727272727272</v>
      </c>
      <c r="E20" s="85">
        <f>578*12/44</f>
        <v>157.63636363636363</v>
      </c>
      <c r="F20" s="85">
        <f>181.363636363636+144.545454545455</f>
        <v>325.909090909091</v>
      </c>
    </row>
    <row r="21" spans="1:6" s="149" customFormat="1" ht="12.75">
      <c r="A21" s="146" t="s">
        <v>150</v>
      </c>
      <c r="B21" s="147">
        <v>2.2</v>
      </c>
      <c r="C21" s="148">
        <v>1.7904012208943554</v>
      </c>
      <c r="D21" s="85">
        <v>108.27272727272728</v>
      </c>
      <c r="E21" s="150">
        <f>455*12/44</f>
        <v>124.0909090909091</v>
      </c>
      <c r="F21" s="85">
        <v>144.545454545455</v>
      </c>
    </row>
    <row r="22" spans="1:8" ht="12.75">
      <c r="A22" s="151" t="s">
        <v>58</v>
      </c>
      <c r="B22" s="81">
        <v>1.4277320203553323</v>
      </c>
      <c r="C22" s="135">
        <v>1.1518755610210318</v>
      </c>
      <c r="D22" s="49">
        <v>753.5454545454546</v>
      </c>
      <c r="E22" s="152">
        <v>806.7272727272727</v>
      </c>
      <c r="F22" s="141">
        <v>906.5454545454546</v>
      </c>
      <c r="H22" s="1"/>
    </row>
    <row r="23" spans="1:8" ht="12.75">
      <c r="A23" s="151"/>
      <c r="B23" s="81"/>
      <c r="C23" s="135"/>
      <c r="D23" s="49"/>
      <c r="E23" s="152"/>
      <c r="F23" s="141"/>
      <c r="H23" s="1"/>
    </row>
    <row r="24" spans="1:6" s="1" customFormat="1" ht="12.75">
      <c r="A24" s="153" t="s">
        <v>151</v>
      </c>
      <c r="B24" s="32"/>
      <c r="C24" s="139"/>
      <c r="D24" s="140">
        <v>364.36363636363603</v>
      </c>
      <c r="E24" s="154">
        <f>E26-E16-E11</f>
        <v>406.3636363636365</v>
      </c>
      <c r="F24" s="140">
        <v>472.090909090909</v>
      </c>
    </row>
    <row r="25" spans="1:6" s="1" customFormat="1" ht="12.75">
      <c r="A25" s="155"/>
      <c r="B25" s="81"/>
      <c r="C25" s="156"/>
      <c r="D25" s="141"/>
      <c r="E25" s="141"/>
      <c r="F25" s="141"/>
    </row>
    <row r="26" spans="1:6" s="1" customFormat="1" ht="15.75">
      <c r="A26" s="77" t="s">
        <v>155</v>
      </c>
      <c r="B26" s="32">
        <v>2.226836520457698</v>
      </c>
      <c r="C26" s="139">
        <v>1.3711663433503274</v>
      </c>
      <c r="D26" s="59">
        <v>7606.090909090909</v>
      </c>
      <c r="E26" s="140">
        <v>7980</v>
      </c>
      <c r="F26" s="140">
        <v>9927</v>
      </c>
    </row>
    <row r="27" spans="1:6" s="1" customFormat="1" ht="12.75">
      <c r="A27" s="157"/>
      <c r="B27" s="158"/>
      <c r="C27" s="158"/>
      <c r="D27" s="94"/>
      <c r="E27" s="50"/>
      <c r="F27" s="159"/>
    </row>
    <row r="28" spans="1:7" s="92" customFormat="1" ht="80.25" customHeight="1">
      <c r="A28" s="170" t="s">
        <v>156</v>
      </c>
      <c r="B28" s="170"/>
      <c r="C28" s="170"/>
      <c r="D28" s="170"/>
      <c r="E28" s="170"/>
      <c r="F28" s="170"/>
      <c r="G28" s="102"/>
    </row>
    <row r="29" spans="1:7" ht="12.75">
      <c r="A29" s="66"/>
      <c r="B29" s="66"/>
      <c r="C29" s="66"/>
      <c r="D29" s="66"/>
      <c r="E29" s="66"/>
      <c r="F29" s="66"/>
      <c r="G29" s="66"/>
    </row>
    <row r="30" spans="1:7" ht="53.25" customHeight="1">
      <c r="A30" s="167" t="s">
        <v>157</v>
      </c>
      <c r="B30" s="167"/>
      <c r="C30" s="167"/>
      <c r="D30" s="167"/>
      <c r="E30" s="167"/>
      <c r="F30" s="167"/>
      <c r="G30" s="160"/>
    </row>
    <row r="31" spans="1:7" ht="12.75">
      <c r="A31" s="160"/>
      <c r="B31" s="160"/>
      <c r="C31" s="160"/>
      <c r="D31" s="160"/>
      <c r="E31" s="160"/>
      <c r="F31" s="160"/>
      <c r="G31" s="160"/>
    </row>
    <row r="32" spans="1:8" ht="40.5" customHeight="1">
      <c r="A32" s="179" t="s">
        <v>158</v>
      </c>
      <c r="B32" s="179"/>
      <c r="C32" s="179"/>
      <c r="D32" s="179"/>
      <c r="E32" s="179"/>
      <c r="F32" s="179"/>
      <c r="G32" s="161"/>
      <c r="H32" s="162"/>
    </row>
    <row r="33" spans="1:8" ht="12.75">
      <c r="A33" s="161"/>
      <c r="B33" s="161"/>
      <c r="C33" s="161"/>
      <c r="D33" s="161"/>
      <c r="E33" s="160"/>
      <c r="F33" s="161"/>
      <c r="G33" s="161"/>
      <c r="H33" s="162"/>
    </row>
    <row r="34" spans="1:8" ht="12.75">
      <c r="A34" s="161"/>
      <c r="B34" s="161"/>
      <c r="C34" s="161"/>
      <c r="D34" s="161"/>
      <c r="E34" s="160"/>
      <c r="F34" s="161"/>
      <c r="G34" s="161"/>
      <c r="H34" s="162"/>
    </row>
  </sheetData>
  <mergeCells count="5">
    <mergeCell ref="A28:F28"/>
    <mergeCell ref="A30:F30"/>
    <mergeCell ref="A32:F32"/>
    <mergeCell ref="B4:C4"/>
    <mergeCell ref="D4:F4"/>
  </mergeCells>
  <hyperlinks>
    <hyperlink ref="A34" location="INDEX!A1" display="Back to INDEX"/>
  </hyperlinks>
  <printOptions/>
  <pageMargins left="0.5" right="0.5" top="0.75" bottom="0.75" header="0.5" footer="0.5"/>
  <pageSetup horizontalDpi="600" verticalDpi="600" orientation="portrait" scale="94" r:id="rId1"/>
</worksheet>
</file>

<file path=xl/worksheets/sheet11.xml><?xml version="1.0" encoding="utf-8"?>
<worksheet xmlns="http://schemas.openxmlformats.org/spreadsheetml/2006/main" xmlns:r="http://schemas.openxmlformats.org/officeDocument/2006/relationships">
  <dimension ref="A1:F32"/>
  <sheetViews>
    <sheetView zoomScaleSheetLayoutView="100" workbookViewId="0" topLeftCell="A1">
      <selection activeCell="A1" sqref="A1:F1"/>
    </sheetView>
  </sheetViews>
  <sheetFormatPr defaultColWidth="9.140625" defaultRowHeight="12.75"/>
  <cols>
    <col min="1" max="1" width="3.28125" style="0" customWidth="1"/>
    <col min="2" max="2" width="39.7109375" style="0" customWidth="1"/>
    <col min="3" max="3" width="20.28125" style="0" customWidth="1"/>
  </cols>
  <sheetData>
    <row r="1" spans="1:6" ht="12.75">
      <c r="A1" s="183" t="s">
        <v>102</v>
      </c>
      <c r="B1" s="183"/>
      <c r="C1" s="183"/>
      <c r="D1" s="183"/>
      <c r="E1" s="183"/>
      <c r="F1" s="183"/>
    </row>
    <row r="2" spans="4:5" ht="12.75">
      <c r="D2" s="24"/>
      <c r="E2" s="24"/>
    </row>
    <row r="3" spans="1:5" ht="12.75">
      <c r="A3" s="3" t="s">
        <v>104</v>
      </c>
      <c r="B3" s="3"/>
      <c r="C3" s="107" t="s">
        <v>105</v>
      </c>
      <c r="D3" s="24"/>
      <c r="E3" s="24"/>
    </row>
    <row r="4" spans="1:5" ht="12.75">
      <c r="A4" s="24"/>
      <c r="B4" s="24"/>
      <c r="C4" s="8" t="s">
        <v>106</v>
      </c>
      <c r="D4" s="24"/>
      <c r="E4" s="24"/>
    </row>
    <row r="5" spans="1:5" ht="12.75">
      <c r="A5" s="24"/>
      <c r="B5" s="24"/>
      <c r="C5" s="62"/>
      <c r="D5" s="24"/>
      <c r="E5" s="24"/>
    </row>
    <row r="6" spans="1:5" ht="12.75">
      <c r="A6" s="57" t="s">
        <v>107</v>
      </c>
      <c r="B6" s="57"/>
      <c r="C6" s="108"/>
      <c r="D6" s="24"/>
      <c r="E6" s="24"/>
    </row>
    <row r="7" spans="2:5" ht="12.75">
      <c r="B7" t="s">
        <v>108</v>
      </c>
      <c r="C7" s="109"/>
      <c r="D7" s="24"/>
      <c r="E7" s="24"/>
    </row>
    <row r="8" spans="2:5" ht="12.75">
      <c r="B8" t="s">
        <v>109</v>
      </c>
      <c r="C8" s="110">
        <v>3210</v>
      </c>
      <c r="D8" s="24"/>
      <c r="E8" s="24"/>
    </row>
    <row r="9" spans="2:5" ht="12.75">
      <c r="B9" t="s">
        <v>110</v>
      </c>
      <c r="C9" s="110">
        <v>1400</v>
      </c>
      <c r="D9" s="24"/>
      <c r="E9" s="24"/>
    </row>
    <row r="10" spans="2:5" ht="12.75">
      <c r="B10" t="s">
        <v>111</v>
      </c>
      <c r="C10" s="110">
        <v>100</v>
      </c>
      <c r="D10" s="24"/>
      <c r="E10" s="24"/>
    </row>
    <row r="11" spans="3:5" ht="12.75">
      <c r="C11" s="110"/>
      <c r="D11" s="24"/>
      <c r="E11" s="24"/>
    </row>
    <row r="12" spans="1:5" ht="12.75">
      <c r="A12" s="1" t="s">
        <v>112</v>
      </c>
      <c r="C12" s="110"/>
      <c r="D12" s="24"/>
      <c r="E12" s="24"/>
    </row>
    <row r="13" spans="1:5" s="13" customFormat="1" ht="12.75" customHeight="1">
      <c r="A13" s="111"/>
      <c r="B13" s="112" t="s">
        <v>113</v>
      </c>
      <c r="C13" s="113">
        <v>1500</v>
      </c>
      <c r="D13" s="114"/>
      <c r="E13" s="114"/>
    </row>
    <row r="14" spans="2:5" ht="12.75">
      <c r="B14" t="s">
        <v>114</v>
      </c>
      <c r="C14" s="110">
        <v>860</v>
      </c>
      <c r="D14" s="24"/>
      <c r="E14" s="24"/>
    </row>
    <row r="15" spans="2:5" ht="12.75">
      <c r="B15" t="s">
        <v>115</v>
      </c>
      <c r="C15" s="110">
        <v>600</v>
      </c>
      <c r="D15" s="24"/>
      <c r="E15" s="24"/>
    </row>
    <row r="16" spans="3:5" ht="12.75">
      <c r="C16" s="110"/>
      <c r="D16" s="24"/>
      <c r="E16" s="24"/>
    </row>
    <row r="17" spans="1:5" ht="12.75">
      <c r="A17" s="1" t="s">
        <v>116</v>
      </c>
      <c r="C17" s="115">
        <v>7670</v>
      </c>
      <c r="D17" s="24"/>
      <c r="E17" s="24"/>
    </row>
    <row r="18" spans="1:5" ht="12.75">
      <c r="A18" s="1"/>
      <c r="C18" s="110"/>
      <c r="D18" s="24"/>
      <c r="E18" s="24"/>
    </row>
    <row r="19" spans="2:5" ht="12.75">
      <c r="B19" t="s">
        <v>117</v>
      </c>
      <c r="C19" s="110">
        <v>9350</v>
      </c>
      <c r="D19" s="24"/>
      <c r="E19" s="24"/>
    </row>
    <row r="20" spans="3:5" ht="12.75">
      <c r="C20" s="110"/>
      <c r="D20" s="24"/>
      <c r="E20" s="24"/>
    </row>
    <row r="21" spans="1:5" ht="12.75">
      <c r="A21" s="116" t="s">
        <v>118</v>
      </c>
      <c r="B21" s="3"/>
      <c r="C21" s="117">
        <v>82</v>
      </c>
      <c r="D21" s="24"/>
      <c r="E21" s="24"/>
    </row>
    <row r="22" spans="3:5" ht="12.75">
      <c r="C22" s="44"/>
      <c r="D22" s="24"/>
      <c r="E22" s="24"/>
    </row>
    <row r="23" spans="1:6" ht="12.75" customHeight="1">
      <c r="A23" s="182" t="s">
        <v>138</v>
      </c>
      <c r="B23" s="178"/>
      <c r="C23" s="178"/>
      <c r="D23" s="178"/>
      <c r="E23" s="178"/>
      <c r="F23" s="178"/>
    </row>
    <row r="24" spans="1:6" ht="12.75">
      <c r="A24" s="178"/>
      <c r="B24" s="178"/>
      <c r="C24" s="178"/>
      <c r="D24" s="178"/>
      <c r="E24" s="178"/>
      <c r="F24" s="178"/>
    </row>
    <row r="25" spans="1:6" ht="12.75">
      <c r="A25" s="178"/>
      <c r="B25" s="178"/>
      <c r="C25" s="178"/>
      <c r="D25" s="178"/>
      <c r="E25" s="178"/>
      <c r="F25" s="178"/>
    </row>
    <row r="26" spans="1:6" ht="12.75">
      <c r="A26" s="178"/>
      <c r="B26" s="178"/>
      <c r="C26" s="178"/>
      <c r="D26" s="178"/>
      <c r="E26" s="178"/>
      <c r="F26" s="178"/>
    </row>
    <row r="27" spans="1:6" ht="12.75">
      <c r="A27" s="178"/>
      <c r="B27" s="178"/>
      <c r="C27" s="178"/>
      <c r="D27" s="178"/>
      <c r="E27" s="178"/>
      <c r="F27" s="178"/>
    </row>
    <row r="28" spans="1:6" ht="27.75" customHeight="1">
      <c r="A28" s="178"/>
      <c r="B28" s="178"/>
      <c r="C28" s="178"/>
      <c r="D28" s="178"/>
      <c r="E28" s="178"/>
      <c r="F28" s="178"/>
    </row>
    <row r="29" spans="1:6" ht="12.75" customHeight="1">
      <c r="A29" s="61"/>
      <c r="B29" s="61"/>
      <c r="C29" s="61"/>
      <c r="D29" s="61"/>
      <c r="E29" s="61"/>
      <c r="F29" s="61"/>
    </row>
    <row r="30" spans="1:6" ht="12.75" customHeight="1">
      <c r="A30" s="178" t="s">
        <v>137</v>
      </c>
      <c r="B30" s="178"/>
      <c r="C30" s="178"/>
      <c r="D30" s="178"/>
      <c r="E30" s="178"/>
      <c r="F30" s="178"/>
    </row>
    <row r="31" spans="1:6" ht="12.75">
      <c r="A31" s="178"/>
      <c r="B31" s="178"/>
      <c r="C31" s="178"/>
      <c r="D31" s="178"/>
      <c r="E31" s="178"/>
      <c r="F31" s="178"/>
    </row>
    <row r="32" spans="1:6" ht="12.75">
      <c r="A32" s="178"/>
      <c r="B32" s="178"/>
      <c r="C32" s="178"/>
      <c r="D32" s="178"/>
      <c r="E32" s="178"/>
      <c r="F32" s="178"/>
    </row>
  </sheetData>
  <mergeCells count="3">
    <mergeCell ref="A23:F28"/>
    <mergeCell ref="A30:F32"/>
    <mergeCell ref="A1:F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29"/>
  <sheetViews>
    <sheetView workbookViewId="0" topLeftCell="A1">
      <selection activeCell="A1" sqref="A1"/>
    </sheetView>
  </sheetViews>
  <sheetFormatPr defaultColWidth="9.140625" defaultRowHeight="12.75"/>
  <cols>
    <col min="1" max="1" width="19.7109375" style="0" customWidth="1"/>
    <col min="2" max="2" width="12.57421875" style="0" customWidth="1"/>
    <col min="3" max="3" width="12.7109375" style="0" customWidth="1"/>
    <col min="4" max="4" width="2.421875" style="0" customWidth="1"/>
    <col min="5" max="6" width="11.57421875" style="0" customWidth="1"/>
    <col min="7" max="7" width="11.421875" style="0" customWidth="1"/>
  </cols>
  <sheetData>
    <row r="1" spans="1:4" ht="12.75">
      <c r="A1" s="1" t="s">
        <v>65</v>
      </c>
      <c r="B1" s="1"/>
      <c r="C1" s="1"/>
      <c r="D1" s="1"/>
    </row>
    <row r="3" spans="1:9" ht="64.5" customHeight="1">
      <c r="A3" s="79" t="s">
        <v>19</v>
      </c>
      <c r="B3" s="80" t="s">
        <v>66</v>
      </c>
      <c r="C3" s="80" t="s">
        <v>67</v>
      </c>
      <c r="D3" s="80"/>
      <c r="E3" s="80" t="s">
        <v>68</v>
      </c>
      <c r="F3" s="80" t="s">
        <v>69</v>
      </c>
      <c r="G3" s="80" t="s">
        <v>70</v>
      </c>
      <c r="I3" s="24"/>
    </row>
    <row r="4" spans="2:7" ht="12.75">
      <c r="B4" s="164" t="s">
        <v>3</v>
      </c>
      <c r="C4" s="164"/>
      <c r="D4" s="2"/>
      <c r="E4" s="164" t="s">
        <v>71</v>
      </c>
      <c r="F4" s="164"/>
      <c r="G4" s="164"/>
    </row>
    <row r="5" spans="2:7" ht="12.75">
      <c r="B5" s="2"/>
      <c r="C5" s="2"/>
      <c r="D5" s="2"/>
      <c r="E5" s="2"/>
      <c r="F5" s="2"/>
      <c r="G5" s="2"/>
    </row>
    <row r="6" spans="1:7" ht="12.75">
      <c r="A6" s="40" t="s">
        <v>72</v>
      </c>
      <c r="B6" s="81">
        <v>3.1130639859711984</v>
      </c>
      <c r="C6" s="81">
        <v>1.687073611602674</v>
      </c>
      <c r="D6" s="81"/>
      <c r="E6" s="44">
        <v>3053</v>
      </c>
      <c r="F6" s="44">
        <v>3246.0424003847443</v>
      </c>
      <c r="G6" s="45">
        <v>4374</v>
      </c>
    </row>
    <row r="7" spans="1:7" ht="12.75">
      <c r="A7" s="40" t="s">
        <v>6</v>
      </c>
      <c r="B7" s="81">
        <v>1.2983493135583668</v>
      </c>
      <c r="C7" s="81">
        <v>0.9497433993523652</v>
      </c>
      <c r="D7" s="81"/>
      <c r="E7" s="44">
        <v>4029</v>
      </c>
      <c r="F7" s="44">
        <v>4134.300160624267</v>
      </c>
      <c r="G7" s="45">
        <v>4744</v>
      </c>
    </row>
    <row r="8" spans="1:7" s="87" customFormat="1" ht="12.75">
      <c r="A8" s="83" t="s">
        <v>73</v>
      </c>
      <c r="B8" s="84">
        <v>1.7006610953653745</v>
      </c>
      <c r="C8" s="84">
        <v>1.350767398080932</v>
      </c>
      <c r="D8" s="84"/>
      <c r="E8" s="85">
        <v>2105</v>
      </c>
      <c r="F8" s="85">
        <v>2177.206650352834</v>
      </c>
      <c r="G8" s="86">
        <v>2620</v>
      </c>
    </row>
    <row r="9" spans="1:9" ht="12.75">
      <c r="A9" s="40" t="s">
        <v>58</v>
      </c>
      <c r="B9" s="81">
        <v>2.103637928636437</v>
      </c>
      <c r="C9" s="81">
        <v>1.5171601683630076</v>
      </c>
      <c r="D9" s="81"/>
      <c r="E9" s="44">
        <v>2407</v>
      </c>
      <c r="F9" s="45">
        <v>2509.334297797684</v>
      </c>
      <c r="G9" s="45">
        <v>3130</v>
      </c>
      <c r="I9" s="24"/>
    </row>
    <row r="10" spans="1:9" ht="12.75">
      <c r="A10" s="40" t="s">
        <v>8</v>
      </c>
      <c r="B10" s="81">
        <v>1.289780687892339</v>
      </c>
      <c r="C10" s="81">
        <v>0.6046389941673613</v>
      </c>
      <c r="D10" s="81"/>
      <c r="E10" s="44">
        <v>728</v>
      </c>
      <c r="F10" s="45">
        <v>746.9003121071366</v>
      </c>
      <c r="G10" s="45">
        <v>842</v>
      </c>
      <c r="I10" s="24"/>
    </row>
    <row r="11" spans="1:7" ht="12.75">
      <c r="A11" s="40" t="s">
        <v>74</v>
      </c>
      <c r="B11" s="81">
        <v>2.3257525268980173</v>
      </c>
      <c r="C11" s="81">
        <v>1.9187138719801267</v>
      </c>
      <c r="D11" s="81"/>
      <c r="E11" s="44">
        <v>261</v>
      </c>
      <c r="F11" s="44">
        <v>273.281606348115</v>
      </c>
      <c r="G11" s="45">
        <v>353</v>
      </c>
    </row>
    <row r="12" spans="1:7" ht="12.75">
      <c r="A12" s="40" t="s">
        <v>75</v>
      </c>
      <c r="B12" s="81">
        <v>1.6565424470769585</v>
      </c>
      <c r="C12" s="81">
        <v>1.2761038193999985</v>
      </c>
      <c r="D12" s="81"/>
      <c r="E12" s="44">
        <v>396</v>
      </c>
      <c r="F12" s="44">
        <v>421.8771805720508</v>
      </c>
      <c r="G12" s="45">
        <v>582.0197022406378</v>
      </c>
    </row>
    <row r="13" spans="1:9" ht="12.75">
      <c r="A13" s="77" t="s">
        <v>76</v>
      </c>
      <c r="B13" s="32">
        <v>10.185306353632019</v>
      </c>
      <c r="C13" s="32">
        <v>6.3545990309850975</v>
      </c>
      <c r="D13" s="32"/>
      <c r="E13" s="51">
        <v>66</v>
      </c>
      <c r="F13" s="73">
        <v>80.12929145920869</v>
      </c>
      <c r="G13" s="51">
        <v>215</v>
      </c>
      <c r="H13" s="44"/>
      <c r="I13" s="64"/>
    </row>
    <row r="14" spans="1:9" ht="12.75">
      <c r="A14" s="40"/>
      <c r="B14" s="81"/>
      <c r="C14" s="81"/>
      <c r="D14" s="81"/>
      <c r="E14" s="44"/>
      <c r="F14" s="88"/>
      <c r="G14" s="45"/>
      <c r="I14" s="64"/>
    </row>
    <row r="15" spans="1:9" ht="12.75">
      <c r="A15" s="72" t="s">
        <v>43</v>
      </c>
      <c r="B15" s="72"/>
      <c r="C15" s="72"/>
      <c r="D15" s="72"/>
      <c r="E15" s="44">
        <v>10940</v>
      </c>
      <c r="F15" s="88">
        <v>11411.865249293209</v>
      </c>
      <c r="G15" s="50">
        <v>14240.01970224064</v>
      </c>
      <c r="I15" s="64"/>
    </row>
    <row r="16" spans="1:9" ht="12.75">
      <c r="A16" s="74" t="s">
        <v>77</v>
      </c>
      <c r="B16" s="24"/>
      <c r="C16" s="24"/>
      <c r="D16" s="24"/>
      <c r="E16" s="44">
        <v>10217</v>
      </c>
      <c r="F16" s="88">
        <v>10636.577170913832</v>
      </c>
      <c r="G16" s="45">
        <v>13090</v>
      </c>
      <c r="I16" s="64"/>
    </row>
    <row r="17" spans="1:9" ht="12.75">
      <c r="A17" s="75" t="s">
        <v>78</v>
      </c>
      <c r="B17" s="3"/>
      <c r="C17" s="3"/>
      <c r="D17" s="3"/>
      <c r="E17" s="51">
        <v>723</v>
      </c>
      <c r="F17" s="89">
        <v>775.2880783793745</v>
      </c>
      <c r="G17" s="51">
        <v>1150.0197022406378</v>
      </c>
      <c r="I17" s="90"/>
    </row>
    <row r="18" spans="1:7" ht="12.75">
      <c r="A18" s="24"/>
      <c r="B18" s="24"/>
      <c r="C18" s="24"/>
      <c r="D18" s="24"/>
      <c r="E18" s="24"/>
      <c r="F18" s="24"/>
      <c r="G18" s="24"/>
    </row>
    <row r="19" spans="1:9" s="92" customFormat="1" ht="12.75" customHeight="1">
      <c r="A19" s="165" t="s">
        <v>79</v>
      </c>
      <c r="B19" s="165"/>
      <c r="C19" s="165"/>
      <c r="D19" s="165"/>
      <c r="E19" s="165"/>
      <c r="F19" s="165"/>
      <c r="G19" s="165"/>
      <c r="H19" s="165"/>
      <c r="I19" s="165"/>
    </row>
    <row r="20" spans="1:9" s="92" customFormat="1" ht="12.75">
      <c r="A20" s="165"/>
      <c r="B20" s="165"/>
      <c r="C20" s="165"/>
      <c r="D20" s="165"/>
      <c r="E20" s="165"/>
      <c r="F20" s="165"/>
      <c r="G20" s="165"/>
      <c r="H20" s="165"/>
      <c r="I20" s="165"/>
    </row>
    <row r="21" spans="1:9" s="92" customFormat="1" ht="12.75">
      <c r="A21" s="165"/>
      <c r="B21" s="165"/>
      <c r="C21" s="165"/>
      <c r="D21" s="165"/>
      <c r="E21" s="165"/>
      <c r="F21" s="165"/>
      <c r="G21" s="165"/>
      <c r="H21" s="165"/>
      <c r="I21" s="165"/>
    </row>
    <row r="22" spans="1:9" s="92" customFormat="1" ht="12.75">
      <c r="A22" s="165"/>
      <c r="B22" s="165"/>
      <c r="C22" s="165"/>
      <c r="D22" s="165"/>
      <c r="E22" s="165"/>
      <c r="F22" s="165"/>
      <c r="G22" s="165"/>
      <c r="H22" s="165"/>
      <c r="I22" s="165"/>
    </row>
    <row r="23" spans="1:9" s="92" customFormat="1" ht="12.75">
      <c r="A23" s="165"/>
      <c r="B23" s="165"/>
      <c r="C23" s="165"/>
      <c r="D23" s="165"/>
      <c r="E23" s="165"/>
      <c r="F23" s="165"/>
      <c r="G23" s="165"/>
      <c r="H23" s="165"/>
      <c r="I23" s="165"/>
    </row>
    <row r="24" spans="1:9" s="92" customFormat="1" ht="12.75">
      <c r="A24" s="91"/>
      <c r="B24" s="91"/>
      <c r="C24" s="91"/>
      <c r="D24" s="91"/>
      <c r="E24" s="91"/>
      <c r="F24" s="91"/>
      <c r="G24" s="91"/>
      <c r="H24" s="91"/>
      <c r="I24" s="91"/>
    </row>
    <row r="25" spans="1:9" s="92" customFormat="1" ht="12.75">
      <c r="A25" s="91"/>
      <c r="B25" s="91"/>
      <c r="C25" s="91"/>
      <c r="D25" s="91"/>
      <c r="E25" s="91"/>
      <c r="F25" s="91"/>
      <c r="G25" s="91"/>
      <c r="H25" s="91"/>
      <c r="I25" s="91"/>
    </row>
    <row r="26" spans="1:9" s="92" customFormat="1" ht="12.75" customHeight="1">
      <c r="A26" s="165" t="s">
        <v>80</v>
      </c>
      <c r="B26" s="165"/>
      <c r="C26" s="165"/>
      <c r="D26" s="165"/>
      <c r="E26" s="165"/>
      <c r="F26" s="165"/>
      <c r="G26" s="165"/>
      <c r="H26" s="165"/>
      <c r="I26" s="165"/>
    </row>
    <row r="27" spans="1:9" s="92" customFormat="1" ht="12.75">
      <c r="A27" s="165"/>
      <c r="B27" s="165"/>
      <c r="C27" s="165"/>
      <c r="D27" s="165"/>
      <c r="E27" s="165"/>
      <c r="F27" s="165"/>
      <c r="G27" s="165"/>
      <c r="H27" s="165"/>
      <c r="I27" s="165"/>
    </row>
    <row r="28" ht="12.75">
      <c r="A28" s="24"/>
    </row>
    <row r="29" spans="1:9" ht="39" customHeight="1">
      <c r="A29" s="163" t="s">
        <v>17</v>
      </c>
      <c r="B29" s="163"/>
      <c r="C29" s="163"/>
      <c r="D29" s="163"/>
      <c r="E29" s="163"/>
      <c r="F29" s="163"/>
      <c r="G29" s="163"/>
      <c r="H29" s="163"/>
      <c r="I29" s="163"/>
    </row>
  </sheetData>
  <mergeCells count="5">
    <mergeCell ref="A29:I29"/>
    <mergeCell ref="B4:C4"/>
    <mergeCell ref="E4:G4"/>
    <mergeCell ref="A19:I23"/>
    <mergeCell ref="A26:I27"/>
  </mergeCells>
  <printOptions/>
  <pageMargins left="0.75" right="0.75" top="1" bottom="1" header="0.5" footer="0.5"/>
  <pageSetup horizontalDpi="600" verticalDpi="600" orientation="portrait" scale="89" r:id="rId1"/>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A1" sqref="A1"/>
    </sheetView>
  </sheetViews>
  <sheetFormatPr defaultColWidth="9.140625" defaultRowHeight="12.75"/>
  <cols>
    <col min="1" max="1" width="18.28125" style="0" customWidth="1"/>
    <col min="2" max="2" width="13.7109375" style="0" customWidth="1"/>
    <col min="3" max="3" width="14.57421875" style="0" customWidth="1"/>
    <col min="4" max="4" width="3.00390625" style="0" customWidth="1"/>
    <col min="5" max="6" width="11.00390625" style="0" customWidth="1"/>
    <col min="7" max="7" width="11.421875" style="0" customWidth="1"/>
    <col min="8" max="8" width="2.28125" style="0" customWidth="1"/>
  </cols>
  <sheetData>
    <row r="1" spans="1:7" ht="12.75">
      <c r="A1" s="1" t="s">
        <v>81</v>
      </c>
      <c r="B1" s="1"/>
      <c r="C1" s="1"/>
      <c r="D1" s="1"/>
      <c r="G1" s="45"/>
    </row>
    <row r="3" spans="1:9" ht="50.25" customHeight="1">
      <c r="A3" s="79" t="s">
        <v>82</v>
      </c>
      <c r="B3" s="80" t="s">
        <v>66</v>
      </c>
      <c r="C3" s="80" t="s">
        <v>67</v>
      </c>
      <c r="D3" s="80"/>
      <c r="E3" s="80" t="s">
        <v>83</v>
      </c>
      <c r="F3" s="80" t="s">
        <v>84</v>
      </c>
      <c r="G3" s="80" t="s">
        <v>85</v>
      </c>
      <c r="H3" s="93"/>
      <c r="I3" s="24"/>
    </row>
    <row r="4" spans="2:8" ht="12.75">
      <c r="B4" s="164" t="s">
        <v>3</v>
      </c>
      <c r="C4" s="164"/>
      <c r="D4" s="2"/>
      <c r="E4" s="164" t="s">
        <v>86</v>
      </c>
      <c r="F4" s="164"/>
      <c r="G4" s="164"/>
      <c r="H4" s="2"/>
    </row>
    <row r="5" spans="2:8" ht="12.75">
      <c r="B5" s="2"/>
      <c r="C5" s="2"/>
      <c r="D5" s="2"/>
      <c r="E5" s="2"/>
      <c r="F5" s="2"/>
      <c r="G5" s="2"/>
      <c r="H5" s="2"/>
    </row>
    <row r="6" spans="1:8" ht="12.75">
      <c r="A6" s="40" t="s">
        <v>72</v>
      </c>
      <c r="B6" s="81">
        <v>4.06348192980146</v>
      </c>
      <c r="C6" s="81">
        <v>2.308906685593315</v>
      </c>
      <c r="D6" s="81"/>
      <c r="E6" s="44">
        <v>7756</v>
      </c>
      <c r="F6" s="45">
        <v>8399.133935262253</v>
      </c>
      <c r="G6" s="45">
        <v>12442</v>
      </c>
      <c r="H6" s="45"/>
    </row>
    <row r="7" spans="1:8" ht="12.75">
      <c r="A7" s="40" t="s">
        <v>6</v>
      </c>
      <c r="B7" s="81">
        <v>-0.5174767065122876</v>
      </c>
      <c r="C7" s="81">
        <v>-2.0934859633541802</v>
      </c>
      <c r="D7" s="81"/>
      <c r="E7" s="44">
        <v>1096</v>
      </c>
      <c r="F7" s="45">
        <v>1084.68625951599</v>
      </c>
      <c r="G7" s="45">
        <v>941</v>
      </c>
      <c r="H7" s="45"/>
    </row>
    <row r="8" spans="1:8" ht="12.75">
      <c r="A8" s="40" t="s">
        <v>58</v>
      </c>
      <c r="B8" s="81">
        <v>2.4293286464140307</v>
      </c>
      <c r="C8" s="81">
        <v>2.102319671619002</v>
      </c>
      <c r="D8" s="81"/>
      <c r="E8" s="44">
        <v>3807</v>
      </c>
      <c r="F8" s="45">
        <v>3994.2158365998043</v>
      </c>
      <c r="G8" s="45">
        <v>5243</v>
      </c>
      <c r="H8" s="45"/>
    </row>
    <row r="9" spans="1:9" ht="12.75">
      <c r="A9" s="40" t="s">
        <v>8</v>
      </c>
      <c r="B9" s="81">
        <v>1.2881579295211276</v>
      </c>
      <c r="C9" s="81">
        <v>0.6177200037917885</v>
      </c>
      <c r="D9" s="81"/>
      <c r="E9" s="44">
        <v>2793</v>
      </c>
      <c r="F9" s="45">
        <v>2865.419958635843</v>
      </c>
      <c r="G9" s="45">
        <v>3232</v>
      </c>
      <c r="H9" s="45"/>
      <c r="I9" s="24"/>
    </row>
    <row r="10" spans="1:8" ht="12.75">
      <c r="A10" s="40" t="s">
        <v>74</v>
      </c>
      <c r="B10" s="81">
        <v>2.329708116745133</v>
      </c>
      <c r="C10" s="81">
        <v>1.892704834330372</v>
      </c>
      <c r="D10" s="81"/>
      <c r="E10" s="44">
        <v>3035</v>
      </c>
      <c r="F10" s="45">
        <v>3178.0605410488806</v>
      </c>
      <c r="G10" s="45">
        <v>4101</v>
      </c>
      <c r="H10" s="45"/>
    </row>
    <row r="11" spans="1:8" ht="12.75">
      <c r="A11" s="40" t="s">
        <v>75</v>
      </c>
      <c r="B11" s="81">
        <v>6.408268337988665</v>
      </c>
      <c r="C11" s="81">
        <v>5.333035751525816</v>
      </c>
      <c r="D11" s="81"/>
      <c r="E11" s="44">
        <v>239</v>
      </c>
      <c r="F11" s="45">
        <v>270.61299773947667</v>
      </c>
      <c r="G11" s="45">
        <v>542</v>
      </c>
      <c r="H11" s="45"/>
    </row>
    <row r="12" spans="1:8" ht="12.75">
      <c r="A12" s="40" t="s">
        <v>10</v>
      </c>
      <c r="B12" s="81">
        <v>19.864792067206437</v>
      </c>
      <c r="C12" s="81">
        <v>7.874980689157551</v>
      </c>
      <c r="D12" s="81"/>
      <c r="E12" s="44">
        <v>130</v>
      </c>
      <c r="F12" s="45">
        <v>186.77838890509025</v>
      </c>
      <c r="G12" s="45">
        <v>970</v>
      </c>
      <c r="H12" s="45"/>
    </row>
    <row r="13" spans="1:8" ht="12.75">
      <c r="A13" s="40" t="s">
        <v>13</v>
      </c>
      <c r="B13" s="81">
        <v>5.8000826867278255</v>
      </c>
      <c r="C13" s="81">
        <v>4.478457225494159</v>
      </c>
      <c r="D13" s="81"/>
      <c r="E13" s="44">
        <v>59</v>
      </c>
      <c r="F13" s="45">
        <v>66.04257922945882</v>
      </c>
      <c r="G13" s="45">
        <v>122</v>
      </c>
      <c r="H13" s="45"/>
    </row>
    <row r="14" spans="1:8" ht="12.75">
      <c r="A14" s="40" t="s">
        <v>87</v>
      </c>
      <c r="B14" s="81">
        <v>33.25719064400416</v>
      </c>
      <c r="C14" s="81">
        <v>15.933626678433654</v>
      </c>
      <c r="D14" s="81"/>
      <c r="E14" s="44">
        <v>4</v>
      </c>
      <c r="F14" s="45">
        <v>7.102991543332989</v>
      </c>
      <c r="G14" s="45">
        <v>111</v>
      </c>
      <c r="H14" s="45"/>
    </row>
    <row r="15" spans="1:9" ht="12.75">
      <c r="A15" s="77" t="s">
        <v>88</v>
      </c>
      <c r="B15" s="32">
        <v>8.00597388923061</v>
      </c>
      <c r="C15" s="32">
        <v>8.447177119769854</v>
      </c>
      <c r="D15" s="32"/>
      <c r="E15" s="51">
        <v>1</v>
      </c>
      <c r="F15" s="51">
        <v>1.1665290395761165</v>
      </c>
      <c r="G15" s="51">
        <v>3</v>
      </c>
      <c r="H15" s="45"/>
      <c r="I15" s="24"/>
    </row>
    <row r="16" spans="1:8" ht="12.75">
      <c r="A16" s="40"/>
      <c r="B16" s="81"/>
      <c r="C16" s="81"/>
      <c r="D16" s="81"/>
      <c r="E16" s="44"/>
      <c r="F16" s="45"/>
      <c r="G16" s="45"/>
      <c r="H16" s="45"/>
    </row>
    <row r="17" spans="1:8" ht="12.75">
      <c r="A17" s="74" t="s">
        <v>77</v>
      </c>
      <c r="B17" s="24"/>
      <c r="C17" s="24"/>
      <c r="D17" s="24"/>
      <c r="E17" s="44">
        <v>15452</v>
      </c>
      <c r="F17" s="45">
        <v>16343.45599001389</v>
      </c>
      <c r="G17" s="45">
        <v>21858</v>
      </c>
      <c r="H17" s="45"/>
    </row>
    <row r="18" spans="1:9" ht="12.75">
      <c r="A18" s="74" t="s">
        <v>78</v>
      </c>
      <c r="B18" s="24"/>
      <c r="C18" s="24"/>
      <c r="D18" s="24"/>
      <c r="E18" s="45">
        <v>3468</v>
      </c>
      <c r="F18" s="45">
        <v>3709.764027505815</v>
      </c>
      <c r="G18" s="45">
        <v>5849</v>
      </c>
      <c r="H18" s="45"/>
      <c r="I18" s="8"/>
    </row>
    <row r="19" spans="1:8" ht="12.75">
      <c r="A19" s="76" t="s">
        <v>43</v>
      </c>
      <c r="B19" s="76"/>
      <c r="C19" s="76"/>
      <c r="D19" s="76"/>
      <c r="E19" s="51">
        <v>18920</v>
      </c>
      <c r="F19" s="59">
        <v>20053.220017519707</v>
      </c>
      <c r="G19" s="59">
        <v>27707</v>
      </c>
      <c r="H19" s="94"/>
    </row>
    <row r="20" spans="1:8" ht="12.75">
      <c r="A20" s="24"/>
      <c r="B20" s="24"/>
      <c r="C20" s="24"/>
      <c r="D20" s="24"/>
      <c r="E20" s="24"/>
      <c r="F20" s="24"/>
      <c r="G20" s="24"/>
      <c r="H20" s="24"/>
    </row>
    <row r="21" spans="1:10" ht="12.75" customHeight="1">
      <c r="A21" s="167" t="s">
        <v>89</v>
      </c>
      <c r="B21" s="167"/>
      <c r="C21" s="167"/>
      <c r="D21" s="167"/>
      <c r="E21" s="167"/>
      <c r="F21" s="167"/>
      <c r="G21" s="167"/>
      <c r="H21" s="167"/>
      <c r="I21" s="167"/>
      <c r="J21" s="95"/>
    </row>
    <row r="22" spans="1:10" ht="12.75">
      <c r="A22" s="167"/>
      <c r="B22" s="167"/>
      <c r="C22" s="167"/>
      <c r="D22" s="167"/>
      <c r="E22" s="167"/>
      <c r="F22" s="167"/>
      <c r="G22" s="167"/>
      <c r="H22" s="167"/>
      <c r="I22" s="167"/>
      <c r="J22" s="95"/>
    </row>
    <row r="23" spans="1:10" ht="12.75">
      <c r="A23" s="167"/>
      <c r="B23" s="167"/>
      <c r="C23" s="167"/>
      <c r="D23" s="167"/>
      <c r="E23" s="167"/>
      <c r="F23" s="167"/>
      <c r="G23" s="167"/>
      <c r="H23" s="167"/>
      <c r="I23" s="167"/>
      <c r="J23" s="95"/>
    </row>
    <row r="24" spans="1:10" ht="12.75">
      <c r="A24" s="167"/>
      <c r="B24" s="167"/>
      <c r="C24" s="167"/>
      <c r="D24" s="167"/>
      <c r="E24" s="167"/>
      <c r="F24" s="167"/>
      <c r="G24" s="167"/>
      <c r="H24" s="167"/>
      <c r="I24" s="167"/>
      <c r="J24" s="95"/>
    </row>
    <row r="25" spans="1:10" ht="12.75">
      <c r="A25" s="167"/>
      <c r="B25" s="167"/>
      <c r="C25" s="167"/>
      <c r="D25" s="167"/>
      <c r="E25" s="167"/>
      <c r="F25" s="167"/>
      <c r="G25" s="167"/>
      <c r="H25" s="167"/>
      <c r="I25" s="167"/>
      <c r="J25" s="95"/>
    </row>
    <row r="26" spans="1:9" ht="12.75">
      <c r="A26" s="95"/>
      <c r="B26" s="95"/>
      <c r="C26" s="95"/>
      <c r="D26" s="95"/>
      <c r="E26" s="95"/>
      <c r="F26" s="95"/>
      <c r="G26" s="95"/>
      <c r="H26" s="95"/>
      <c r="I26" s="99"/>
    </row>
    <row r="27" spans="1:9" ht="12.75" customHeight="1">
      <c r="A27" s="167" t="s">
        <v>90</v>
      </c>
      <c r="B27" s="167"/>
      <c r="C27" s="167"/>
      <c r="D27" s="167"/>
      <c r="E27" s="167"/>
      <c r="F27" s="167"/>
      <c r="G27" s="167"/>
      <c r="H27" s="167"/>
      <c r="I27" s="167"/>
    </row>
    <row r="28" spans="1:9" ht="12.75">
      <c r="A28" s="167"/>
      <c r="B28" s="167"/>
      <c r="C28" s="167"/>
      <c r="D28" s="167"/>
      <c r="E28" s="167"/>
      <c r="F28" s="167"/>
      <c r="G28" s="167"/>
      <c r="H28" s="167"/>
      <c r="I28" s="167"/>
    </row>
    <row r="29" spans="1:9" ht="12.75">
      <c r="A29" s="99"/>
      <c r="B29" s="99"/>
      <c r="C29" s="99"/>
      <c r="D29" s="99"/>
      <c r="E29" s="99"/>
      <c r="F29" s="99"/>
      <c r="G29" s="99"/>
      <c r="H29" s="99"/>
      <c r="I29" s="99"/>
    </row>
    <row r="30" spans="1:9" ht="42.75" customHeight="1">
      <c r="A30" s="166" t="s">
        <v>17</v>
      </c>
      <c r="B30" s="166"/>
      <c r="C30" s="166"/>
      <c r="D30" s="166"/>
      <c r="E30" s="166"/>
      <c r="F30" s="166"/>
      <c r="G30" s="166"/>
      <c r="H30" s="166"/>
      <c r="I30" s="166"/>
    </row>
  </sheetData>
  <mergeCells count="5">
    <mergeCell ref="A30:I30"/>
    <mergeCell ref="B4:C4"/>
    <mergeCell ref="E4:G4"/>
    <mergeCell ref="A21:I25"/>
    <mergeCell ref="A27:I28"/>
  </mergeCells>
  <printOptions/>
  <pageMargins left="0.75" right="0.75" top="1" bottom="1" header="0.5" footer="0.5"/>
  <pageSetup horizontalDpi="600" verticalDpi="600" orientation="portrait" scale="96" r:id="rId1"/>
</worksheet>
</file>

<file path=xl/worksheets/sheet4.xml><?xml version="1.0" encoding="utf-8"?>
<worksheet xmlns="http://schemas.openxmlformats.org/spreadsheetml/2006/main" xmlns:r="http://schemas.openxmlformats.org/officeDocument/2006/relationships">
  <dimension ref="A1:F28"/>
  <sheetViews>
    <sheetView workbookViewId="0" topLeftCell="A1">
      <selection activeCell="A1" sqref="A1"/>
    </sheetView>
  </sheetViews>
  <sheetFormatPr defaultColWidth="9.140625" defaultRowHeight="12.75"/>
  <cols>
    <col min="1" max="1" width="58.14062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ht="12.75">
      <c r="A1" s="1" t="s">
        <v>47</v>
      </c>
    </row>
    <row r="2" spans="1:4" ht="12.75">
      <c r="A2" s="168"/>
      <c r="B2" s="168"/>
      <c r="C2" s="168"/>
      <c r="D2" s="168"/>
    </row>
    <row r="3" spans="1:4" ht="12.75">
      <c r="A3" s="3" t="s">
        <v>1</v>
      </c>
      <c r="B3" s="3">
        <v>2008</v>
      </c>
      <c r="C3" s="3"/>
      <c r="D3" s="4" t="s">
        <v>48</v>
      </c>
    </row>
    <row r="4" spans="2:4" ht="12.75">
      <c r="B4" s="164" t="s">
        <v>40</v>
      </c>
      <c r="C4" s="164"/>
      <c r="D4" s="164"/>
    </row>
    <row r="5" spans="2:4" ht="12.75">
      <c r="B5" s="62"/>
      <c r="C5" s="62"/>
      <c r="D5" s="62"/>
    </row>
    <row r="6" spans="1:4" ht="12.75">
      <c r="A6" s="40" t="s">
        <v>49</v>
      </c>
      <c r="B6" s="63">
        <v>70600</v>
      </c>
      <c r="C6" s="92"/>
      <c r="D6" s="63">
        <v>14600</v>
      </c>
    </row>
    <row r="7" spans="2:4" ht="12.75">
      <c r="B7" s="92"/>
      <c r="C7" s="92"/>
      <c r="D7" s="92"/>
    </row>
    <row r="8" spans="1:4" ht="12.75">
      <c r="A8" s="40" t="s">
        <v>50</v>
      </c>
      <c r="B8" s="63">
        <v>16300</v>
      </c>
      <c r="C8" s="92"/>
      <c r="D8" s="63">
        <v>87000</v>
      </c>
    </row>
    <row r="9" spans="1:4" ht="12.75">
      <c r="A9" s="57"/>
      <c r="B9" s="88"/>
      <c r="C9" s="92"/>
      <c r="D9" s="63"/>
    </row>
    <row r="10" spans="1:4" ht="12.75">
      <c r="A10" s="40" t="s">
        <v>51</v>
      </c>
      <c r="B10" s="63">
        <v>10700</v>
      </c>
      <c r="C10" s="92"/>
      <c r="D10" s="63">
        <v>30800</v>
      </c>
    </row>
    <row r="11" spans="1:4" ht="12.75">
      <c r="A11" s="57"/>
      <c r="B11" s="88"/>
      <c r="C11" s="92"/>
      <c r="D11" s="92"/>
    </row>
    <row r="12" spans="1:4" ht="12.75">
      <c r="A12" s="40" t="s">
        <v>52</v>
      </c>
      <c r="B12" s="63">
        <v>93000</v>
      </c>
      <c r="C12" s="92"/>
      <c r="D12" s="63">
        <v>26200</v>
      </c>
    </row>
    <row r="13" spans="1:4" ht="12.75">
      <c r="A13" s="3"/>
      <c r="B13" s="3"/>
      <c r="C13" s="3"/>
      <c r="D13" s="3"/>
    </row>
    <row r="14" ht="12.75">
      <c r="A14" s="64"/>
    </row>
    <row r="15" spans="1:4" ht="15.75" customHeight="1">
      <c r="A15" s="169" t="s">
        <v>53</v>
      </c>
      <c r="B15" s="169"/>
      <c r="C15" s="169"/>
      <c r="D15" s="169"/>
    </row>
    <row r="16" spans="1:4" ht="12.75">
      <c r="A16" s="169"/>
      <c r="B16" s="169"/>
      <c r="C16" s="169"/>
      <c r="D16" s="169"/>
    </row>
    <row r="17" spans="1:4" ht="12.75">
      <c r="A17" s="169"/>
      <c r="B17" s="169"/>
      <c r="C17" s="169"/>
      <c r="D17" s="169"/>
    </row>
    <row r="18" spans="1:4" ht="12.75">
      <c r="A18" s="66"/>
      <c r="B18" s="66"/>
      <c r="C18" s="66"/>
      <c r="D18" s="66"/>
    </row>
    <row r="19" spans="1:4" ht="12.75" customHeight="1">
      <c r="A19" s="169" t="s">
        <v>54</v>
      </c>
      <c r="B19" s="169"/>
      <c r="C19" s="169"/>
      <c r="D19" s="169"/>
    </row>
    <row r="20" spans="1:4" ht="12.75">
      <c r="A20" s="169"/>
      <c r="B20" s="169"/>
      <c r="C20" s="169"/>
      <c r="D20" s="169"/>
    </row>
    <row r="21" spans="1:4" ht="12.75">
      <c r="A21" s="169"/>
      <c r="B21" s="169"/>
      <c r="C21" s="169"/>
      <c r="D21" s="169"/>
    </row>
    <row r="22" spans="1:4" ht="12.75">
      <c r="A22" s="169"/>
      <c r="B22" s="169"/>
      <c r="C22" s="169"/>
      <c r="D22" s="169"/>
    </row>
    <row r="23" spans="1:4" ht="12.75">
      <c r="A23" s="169"/>
      <c r="B23" s="169"/>
      <c r="C23" s="169"/>
      <c r="D23" s="169"/>
    </row>
    <row r="24" spans="1:4" ht="12.75">
      <c r="A24" s="169"/>
      <c r="B24" s="169"/>
      <c r="C24" s="169"/>
      <c r="D24" s="169"/>
    </row>
    <row r="25" spans="1:4" ht="12.75">
      <c r="A25" s="169"/>
      <c r="B25" s="169"/>
      <c r="C25" s="169"/>
      <c r="D25" s="169"/>
    </row>
    <row r="26" spans="1:4" ht="26.25" customHeight="1">
      <c r="A26" s="169"/>
      <c r="B26" s="169"/>
      <c r="C26" s="169"/>
      <c r="D26" s="169"/>
    </row>
    <row r="27" spans="1:4" ht="12.75">
      <c r="A27" s="99"/>
      <c r="B27" s="99"/>
      <c r="C27" s="99"/>
      <c r="D27" s="99"/>
    </row>
    <row r="28" spans="1:6" ht="42" customHeight="1">
      <c r="A28" s="166" t="s">
        <v>17</v>
      </c>
      <c r="B28" s="166"/>
      <c r="C28" s="166"/>
      <c r="D28" s="166"/>
      <c r="E28" s="13"/>
      <c r="F28" s="13"/>
    </row>
  </sheetData>
  <mergeCells count="5">
    <mergeCell ref="A28:D28"/>
    <mergeCell ref="A2:D2"/>
    <mergeCell ref="B4:D4"/>
    <mergeCell ref="A15:D17"/>
    <mergeCell ref="A19:D26"/>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G55"/>
  <sheetViews>
    <sheetView workbookViewId="0" topLeftCell="A1">
      <selection activeCell="A1" sqref="A1:D1"/>
    </sheetView>
  </sheetViews>
  <sheetFormatPr defaultColWidth="9.140625" defaultRowHeight="12.75"/>
  <cols>
    <col min="1" max="1" width="59.42187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spans="1:4" ht="12.75" customHeight="1">
      <c r="A1" s="168" t="s">
        <v>47</v>
      </c>
      <c r="B1" s="168"/>
      <c r="C1" s="168"/>
      <c r="D1" s="168"/>
    </row>
    <row r="3" spans="1:4" ht="14.25">
      <c r="A3" s="3" t="s">
        <v>1</v>
      </c>
      <c r="B3" s="4" t="s">
        <v>55</v>
      </c>
      <c r="C3" s="3"/>
      <c r="D3" s="3" t="s">
        <v>56</v>
      </c>
    </row>
    <row r="4" spans="2:4" ht="12.75">
      <c r="B4" s="164" t="s">
        <v>40</v>
      </c>
      <c r="C4" s="164"/>
      <c r="D4" s="164"/>
    </row>
    <row r="5" spans="1:2" ht="12.75">
      <c r="A5" s="52" t="s">
        <v>57</v>
      </c>
      <c r="B5" s="52"/>
    </row>
    <row r="7" spans="1:4" ht="12.75">
      <c r="A7" t="s">
        <v>5</v>
      </c>
      <c r="B7" s="44">
        <v>30236.882166944106</v>
      </c>
      <c r="D7" s="44">
        <v>0</v>
      </c>
    </row>
    <row r="8" spans="1:4" ht="12.75">
      <c r="A8" t="s">
        <v>6</v>
      </c>
      <c r="B8" s="44">
        <v>3904.870534257564</v>
      </c>
      <c r="D8" s="44">
        <v>0</v>
      </c>
    </row>
    <row r="9" spans="1:6" ht="12.75">
      <c r="A9" t="s">
        <v>58</v>
      </c>
      <c r="B9" s="45">
        <v>14379.177011759295</v>
      </c>
      <c r="C9" s="24"/>
      <c r="D9" s="45">
        <f>B9*0.3</f>
        <v>4313.753103527788</v>
      </c>
      <c r="F9" s="67"/>
    </row>
    <row r="10" spans="1:6" ht="12.75">
      <c r="A10" t="s">
        <v>8</v>
      </c>
      <c r="B10" s="45">
        <v>10315.511851089039</v>
      </c>
      <c r="C10" s="24"/>
      <c r="D10" s="45">
        <v>10315.511851089039</v>
      </c>
      <c r="F10" s="44"/>
    </row>
    <row r="11" spans="1:4" ht="12.75">
      <c r="A11" t="s">
        <v>59</v>
      </c>
      <c r="B11" s="51">
        <v>11774.214999851829</v>
      </c>
      <c r="D11" s="51">
        <v>0</v>
      </c>
    </row>
    <row r="12" spans="1:4" ht="12.75">
      <c r="A12" s="68" t="s">
        <v>43</v>
      </c>
      <c r="B12" s="44">
        <f>SUM(B7:B11)</f>
        <v>70610.65656390184</v>
      </c>
      <c r="D12" s="44">
        <f>SUM(D7:D11)</f>
        <v>14629.264954616827</v>
      </c>
    </row>
    <row r="13" spans="1:4" ht="12.75">
      <c r="A13" s="68"/>
      <c r="B13" s="44"/>
      <c r="D13" s="44"/>
    </row>
    <row r="14" spans="1:4" ht="12.75">
      <c r="A14" s="52" t="s">
        <v>60</v>
      </c>
      <c r="B14" s="45"/>
      <c r="D14" s="44"/>
    </row>
    <row r="15" spans="1:4" ht="12.75">
      <c r="A15" s="57"/>
      <c r="B15" s="45"/>
      <c r="D15" s="44"/>
    </row>
    <row r="16" spans="1:4" ht="12.75">
      <c r="A16" t="s">
        <v>10</v>
      </c>
      <c r="B16" s="44">
        <v>1365.7270291199998</v>
      </c>
      <c r="D16" s="44">
        <v>45411.84</v>
      </c>
    </row>
    <row r="17" spans="1:4" ht="12.75">
      <c r="A17" t="s">
        <v>11</v>
      </c>
      <c r="B17" s="44">
        <v>111.2377212</v>
      </c>
      <c r="D17" s="44">
        <v>10643.4</v>
      </c>
    </row>
    <row r="18" spans="1:7" ht="12.75">
      <c r="A18" t="s">
        <v>42</v>
      </c>
      <c r="B18" s="44">
        <v>3.354925824</v>
      </c>
      <c r="D18" s="44">
        <v>1538.9568</v>
      </c>
      <c r="G18" s="44"/>
    </row>
    <row r="19" spans="1:7" ht="12.75">
      <c r="A19" t="s">
        <v>13</v>
      </c>
      <c r="B19" s="44">
        <v>300.85344</v>
      </c>
      <c r="D19" s="44">
        <v>5676.48</v>
      </c>
      <c r="G19" s="44"/>
    </row>
    <row r="20" spans="1:7" ht="12.75">
      <c r="A20" t="s">
        <v>14</v>
      </c>
      <c r="B20" s="44">
        <v>1311.8976</v>
      </c>
      <c r="D20" s="44">
        <v>5045.76</v>
      </c>
      <c r="G20" s="44"/>
    </row>
    <row r="21" spans="1:7" ht="12.75">
      <c r="A21" t="s">
        <v>15</v>
      </c>
      <c r="B21" s="51">
        <v>13228.027488</v>
      </c>
      <c r="C21" s="70"/>
      <c r="D21" s="69">
        <v>18817.5312</v>
      </c>
      <c r="G21" s="44"/>
    </row>
    <row r="22" spans="1:4" ht="12.75">
      <c r="A22" s="71" t="s">
        <v>43</v>
      </c>
      <c r="B22" s="49">
        <v>16321.098204144</v>
      </c>
      <c r="D22" s="49">
        <v>87133.968</v>
      </c>
    </row>
    <row r="23" ht="12.75">
      <c r="B23" s="44"/>
    </row>
    <row r="24" spans="1:2" ht="12.75">
      <c r="A24" s="52" t="s">
        <v>61</v>
      </c>
      <c r="B24" s="45"/>
    </row>
    <row r="25" spans="1:2" ht="12.75">
      <c r="A25" s="57"/>
      <c r="B25" s="45"/>
    </row>
    <row r="26" spans="1:7" ht="12.75">
      <c r="A26" t="s">
        <v>46</v>
      </c>
      <c r="B26" s="44">
        <v>1057.2444</v>
      </c>
      <c r="D26" s="44">
        <v>7805.16</v>
      </c>
      <c r="G26" s="44"/>
    </row>
    <row r="27" spans="1:7" ht="12.75">
      <c r="A27" t="s">
        <v>13</v>
      </c>
      <c r="B27" s="44">
        <v>2838.24</v>
      </c>
      <c r="D27" s="44">
        <v>14191.2</v>
      </c>
      <c r="G27" s="44"/>
    </row>
    <row r="28" spans="1:7" ht="12.75">
      <c r="A28" t="s">
        <v>14</v>
      </c>
      <c r="B28" s="51">
        <v>6811.776000000001</v>
      </c>
      <c r="C28" s="24"/>
      <c r="D28" s="51">
        <v>8830.08</v>
      </c>
      <c r="G28" s="44"/>
    </row>
    <row r="29" spans="1:7" ht="12.75">
      <c r="A29" s="71" t="s">
        <v>43</v>
      </c>
      <c r="B29" s="50">
        <v>10707.260400000001</v>
      </c>
      <c r="C29" s="24"/>
      <c r="D29" s="50">
        <v>30826.44</v>
      </c>
      <c r="F29" s="44"/>
      <c r="G29" s="44"/>
    </row>
    <row r="30" spans="1:7" ht="12.75">
      <c r="A30" s="1"/>
      <c r="B30" s="44"/>
      <c r="F30" s="44"/>
      <c r="G30" s="44"/>
    </row>
    <row r="31" spans="1:2" ht="14.25">
      <c r="A31" s="52" t="s">
        <v>62</v>
      </c>
      <c r="B31" s="45"/>
    </row>
    <row r="32" spans="1:2" ht="12.75">
      <c r="A32" s="57"/>
      <c r="B32" s="45"/>
    </row>
    <row r="33" spans="1:4" ht="12.75">
      <c r="A33" t="s">
        <v>6</v>
      </c>
      <c r="B33" s="44">
        <v>91155.28803697244</v>
      </c>
      <c r="D33" s="44">
        <f>B33*0.25</f>
        <v>22788.82200924311</v>
      </c>
    </row>
    <row r="34" spans="1:4" ht="12.75">
      <c r="A34" s="72" t="s">
        <v>28</v>
      </c>
      <c r="B34" s="63">
        <v>1399.6896000000002</v>
      </c>
      <c r="D34" s="44">
        <v>2396</v>
      </c>
    </row>
    <row r="35" spans="1:4" ht="12.75">
      <c r="A35" s="40" t="s">
        <v>27</v>
      </c>
      <c r="B35" s="73">
        <v>489.54779999999994</v>
      </c>
      <c r="D35" s="51">
        <v>1045</v>
      </c>
    </row>
    <row r="36" spans="1:4" ht="12.75">
      <c r="A36" s="74" t="s">
        <v>43</v>
      </c>
      <c r="B36" s="44">
        <f>SUM(B33:B35)</f>
        <v>93044.52543697244</v>
      </c>
      <c r="D36" s="44">
        <f>SUM(D33:D35)</f>
        <v>26229.82200924311</v>
      </c>
    </row>
    <row r="37" spans="1:4" ht="12.75">
      <c r="A37" s="75"/>
      <c r="B37" s="51"/>
      <c r="C37" s="3"/>
      <c r="D37" s="51"/>
    </row>
    <row r="38" spans="1:4" ht="12.75">
      <c r="A38" s="24"/>
      <c r="B38" s="24"/>
      <c r="C38" s="24"/>
      <c r="D38" s="24"/>
    </row>
    <row r="39" spans="1:4" ht="12.75">
      <c r="A39" s="76" t="s">
        <v>63</v>
      </c>
      <c r="B39" s="59">
        <f>B36+B29+B22+B12</f>
        <v>190683.54060501826</v>
      </c>
      <c r="C39" s="77"/>
      <c r="D39" s="59">
        <f>D36+D29+D22+D12</f>
        <v>158819.49496385994</v>
      </c>
    </row>
    <row r="40" spans="1:6" s="1" customFormat="1" ht="12.75">
      <c r="A40" s="64"/>
      <c r="B40"/>
      <c r="C40"/>
      <c r="D40"/>
      <c r="F40" s="78"/>
    </row>
    <row r="41" spans="1:4" ht="12.75">
      <c r="A41" s="169" t="s">
        <v>64</v>
      </c>
      <c r="B41" s="169"/>
      <c r="C41" s="169"/>
      <c r="D41" s="169"/>
    </row>
    <row r="42" spans="1:4" ht="12.75" customHeight="1">
      <c r="A42" s="169"/>
      <c r="B42" s="169"/>
      <c r="C42" s="169"/>
      <c r="D42" s="169"/>
    </row>
    <row r="43" spans="1:4" ht="12.75">
      <c r="A43" s="169"/>
      <c r="B43" s="169"/>
      <c r="C43" s="169"/>
      <c r="D43" s="169"/>
    </row>
    <row r="44" spans="1:4" ht="17.25" customHeight="1">
      <c r="A44" s="65"/>
      <c r="B44" s="65"/>
      <c r="C44" s="65"/>
      <c r="D44" s="65"/>
    </row>
    <row r="45" spans="1:4" ht="12.75">
      <c r="A45" s="169" t="s">
        <v>96</v>
      </c>
      <c r="B45" s="169"/>
      <c r="C45" s="169"/>
      <c r="D45" s="169"/>
    </row>
    <row r="46" spans="1:4" ht="12.75">
      <c r="A46" s="169"/>
      <c r="B46" s="169"/>
      <c r="C46" s="169"/>
      <c r="D46" s="169"/>
    </row>
    <row r="47" spans="1:4" ht="12.75">
      <c r="A47" s="169"/>
      <c r="B47" s="169"/>
      <c r="C47" s="169"/>
      <c r="D47" s="169"/>
    </row>
    <row r="48" spans="1:4" ht="12.75">
      <c r="A48" s="169"/>
      <c r="B48" s="169"/>
      <c r="C48" s="169"/>
      <c r="D48" s="169"/>
    </row>
    <row r="49" spans="1:4" ht="12.75">
      <c r="A49" s="169"/>
      <c r="B49" s="169"/>
      <c r="C49" s="169"/>
      <c r="D49" s="169"/>
    </row>
    <row r="50" spans="1:4" ht="12.75">
      <c r="A50" s="169"/>
      <c r="B50" s="169"/>
      <c r="C50" s="169"/>
      <c r="D50" s="169"/>
    </row>
    <row r="51" spans="1:4" ht="12.75">
      <c r="A51" s="169"/>
      <c r="B51" s="169"/>
      <c r="C51" s="169"/>
      <c r="D51" s="169"/>
    </row>
    <row r="52" spans="1:4" ht="12.75">
      <c r="A52" s="169"/>
      <c r="B52" s="169"/>
      <c r="C52" s="169"/>
      <c r="D52" s="169"/>
    </row>
    <row r="53" ht="14.25" customHeight="1"/>
    <row r="54" spans="1:4" ht="39.75" customHeight="1">
      <c r="A54" s="163" t="s">
        <v>17</v>
      </c>
      <c r="B54" s="163"/>
      <c r="C54" s="163"/>
      <c r="D54" s="163"/>
    </row>
    <row r="55" spans="5:6" ht="12.75" customHeight="1">
      <c r="E55" s="13"/>
      <c r="F55" s="13"/>
    </row>
  </sheetData>
  <mergeCells count="5">
    <mergeCell ref="A54:D54"/>
    <mergeCell ref="A1:D1"/>
    <mergeCell ref="B4:D4"/>
    <mergeCell ref="A41:D43"/>
    <mergeCell ref="A45:D52"/>
  </mergeCells>
  <printOptions/>
  <pageMargins left="0.75" right="0.75" top="1" bottom="1" header="0.5" footer="0.5"/>
  <pageSetup horizontalDpi="600" verticalDpi="600" orientation="portrait" scale="9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J28"/>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7" width="14.421875" style="0" customWidth="1"/>
    <col min="8" max="8" width="18.28125" style="0" customWidth="1"/>
    <col min="9" max="10" width="16.00390625" style="0" customWidth="1"/>
  </cols>
  <sheetData>
    <row r="1" ht="12.75">
      <c r="A1" s="1" t="s">
        <v>95</v>
      </c>
    </row>
    <row r="2" ht="12.75">
      <c r="A2" s="1"/>
    </row>
    <row r="3" spans="1:9" ht="57.75" customHeight="1">
      <c r="A3" s="33" t="s">
        <v>1</v>
      </c>
      <c r="B3" s="34" t="s">
        <v>32</v>
      </c>
      <c r="C3" s="34" t="s">
        <v>33</v>
      </c>
      <c r="D3" s="34"/>
      <c r="E3" s="35" t="s">
        <v>34</v>
      </c>
      <c r="F3" s="35" t="s">
        <v>35</v>
      </c>
      <c r="G3" s="35" t="s">
        <v>36</v>
      </c>
      <c r="H3" s="35" t="s">
        <v>37</v>
      </c>
      <c r="I3" s="24"/>
    </row>
    <row r="4" spans="1:9" ht="12" customHeight="1">
      <c r="A4" s="36"/>
      <c r="B4" s="37"/>
      <c r="C4" s="37"/>
      <c r="D4" s="37"/>
      <c r="E4" s="38"/>
      <c r="F4" s="38"/>
      <c r="G4" s="38"/>
      <c r="H4" s="39"/>
      <c r="I4" s="24"/>
    </row>
    <row r="5" spans="1:9" ht="12.75">
      <c r="A5" s="40" t="s">
        <v>38</v>
      </c>
      <c r="B5" s="172" t="s">
        <v>39</v>
      </c>
      <c r="C5" s="172"/>
      <c r="D5" s="41"/>
      <c r="E5" s="172" t="s">
        <v>40</v>
      </c>
      <c r="F5" s="172"/>
      <c r="G5" s="42" t="s">
        <v>41</v>
      </c>
      <c r="H5" s="42" t="s">
        <v>3</v>
      </c>
      <c r="I5" s="24"/>
    </row>
    <row r="7" spans="1:10" ht="12.75">
      <c r="A7" t="s">
        <v>10</v>
      </c>
      <c r="B7" s="43">
        <v>120.297</v>
      </c>
      <c r="C7" s="44">
        <v>4000</v>
      </c>
      <c r="D7" s="44"/>
      <c r="E7" s="44">
        <f>(B7*0.36*365*24/1000)*3.6</f>
        <v>1365.7270291199998</v>
      </c>
      <c r="F7" s="44">
        <f>(C7*0.36*365*24/1000)*3.6</f>
        <v>45411.84</v>
      </c>
      <c r="G7" s="44">
        <f aca="true" t="shared" si="0" ref="G7:G12">(F7/E7)</f>
        <v>33.251037016716964</v>
      </c>
      <c r="H7" s="45">
        <f>(F7/F14)*100</f>
        <v>52.11726384364821</v>
      </c>
      <c r="I7" s="45"/>
      <c r="J7" s="44"/>
    </row>
    <row r="8" spans="1:10" ht="12.75">
      <c r="A8" t="s">
        <v>11</v>
      </c>
      <c r="B8" s="44">
        <v>15.677</v>
      </c>
      <c r="C8" s="44">
        <v>1500</v>
      </c>
      <c r="D8" s="44"/>
      <c r="E8" s="44">
        <f>(B8*0.225*365*24/1000)*3.6</f>
        <v>111.2377212</v>
      </c>
      <c r="F8" s="44">
        <f>(C8*0.225*365*24/1000)*3.6</f>
        <v>10643.4</v>
      </c>
      <c r="G8" s="44">
        <f t="shared" si="0"/>
        <v>95.68157172928494</v>
      </c>
      <c r="H8" s="45">
        <f>(F8/F14)*100</f>
        <v>12.214983713355048</v>
      </c>
      <c r="I8" s="45"/>
      <c r="J8" s="44"/>
    </row>
    <row r="9" spans="1:10" ht="12.75">
      <c r="A9" t="s">
        <v>42</v>
      </c>
      <c r="B9" s="44">
        <v>0.436</v>
      </c>
      <c r="C9" s="44">
        <v>200</v>
      </c>
      <c r="D9" s="44"/>
      <c r="E9" s="44">
        <f>(B9*0.244*365*24/1000)*3.6</f>
        <v>3.354925824</v>
      </c>
      <c r="F9" s="44">
        <f>(C9*0.244*365*24/1000)*3.6</f>
        <v>1538.9568</v>
      </c>
      <c r="G9" s="44">
        <f t="shared" si="0"/>
        <v>458.7155963302752</v>
      </c>
      <c r="H9" s="45">
        <f>(F9/F14)*100</f>
        <v>1.7661961635903005</v>
      </c>
      <c r="I9" s="44"/>
      <c r="J9" s="44"/>
    </row>
    <row r="10" spans="1:10" ht="12.75">
      <c r="A10" t="s">
        <v>13</v>
      </c>
      <c r="B10" s="44">
        <v>10.6</v>
      </c>
      <c r="C10" s="44">
        <v>200</v>
      </c>
      <c r="D10" s="44"/>
      <c r="E10" s="44">
        <f>(B10*0.9*365*24/1000)*3.6</f>
        <v>300.85344</v>
      </c>
      <c r="F10" s="44">
        <f>(C10*0.9*365*24/1000)*3.6</f>
        <v>5676.48</v>
      </c>
      <c r="G10" s="44">
        <f t="shared" si="0"/>
        <v>18.867924528301888</v>
      </c>
      <c r="H10" s="45">
        <f>(F10/F14)*100</f>
        <v>6.514657980456026</v>
      </c>
      <c r="I10" s="45"/>
      <c r="J10" s="44"/>
    </row>
    <row r="11" spans="1:10" ht="12.75">
      <c r="A11" t="s">
        <v>14</v>
      </c>
      <c r="B11" s="44">
        <v>52</v>
      </c>
      <c r="C11" s="44">
        <v>200</v>
      </c>
      <c r="D11" s="44"/>
      <c r="E11" s="44">
        <f>(B11*0.8*365*24/1000)*3.6</f>
        <v>1311.8976</v>
      </c>
      <c r="F11" s="44">
        <f>(C11*0.8*365*24/1000)*3.6</f>
        <v>5045.76</v>
      </c>
      <c r="G11" s="44">
        <f t="shared" si="0"/>
        <v>3.8461538461538463</v>
      </c>
      <c r="H11" s="45">
        <f>(F11/F14)*100</f>
        <v>5.790807093738691</v>
      </c>
      <c r="I11" s="45"/>
      <c r="J11" s="44"/>
    </row>
    <row r="12" spans="1:10" ht="12.75">
      <c r="A12" t="s">
        <v>15</v>
      </c>
      <c r="B12" s="46">
        <v>949</v>
      </c>
      <c r="C12" s="46">
        <v>1350</v>
      </c>
      <c r="D12" s="46"/>
      <c r="E12" s="46">
        <f>(B12*0.442*365*24/1000)*3.6</f>
        <v>13228.027488</v>
      </c>
      <c r="F12" s="46">
        <f>(C12*0.442*365*24/1000)*3.6</f>
        <v>18817.5312</v>
      </c>
      <c r="G12" s="47">
        <f t="shared" si="0"/>
        <v>1.4225500526870392</v>
      </c>
      <c r="H12" s="46">
        <f>(F12/F14)*100</f>
        <v>21.596091205211728</v>
      </c>
      <c r="I12" s="45"/>
      <c r="J12" s="44"/>
    </row>
    <row r="13" spans="2:10" ht="12.75">
      <c r="B13" s="44"/>
      <c r="C13" s="44"/>
      <c r="D13" s="44"/>
      <c r="E13" s="44"/>
      <c r="F13" s="44"/>
      <c r="G13" s="44"/>
      <c r="H13" s="45"/>
      <c r="I13" s="45"/>
      <c r="J13" s="44"/>
    </row>
    <row r="14" spans="1:10" ht="12.75">
      <c r="A14" s="48" t="s">
        <v>43</v>
      </c>
      <c r="B14" s="49">
        <f>SUM(B7:B12)</f>
        <v>1148.01</v>
      </c>
      <c r="C14" s="49">
        <f>SUM(C7:C12)</f>
        <v>7450</v>
      </c>
      <c r="D14" s="49"/>
      <c r="E14" s="49">
        <f>SUM(E7:E12)</f>
        <v>16321.098204144</v>
      </c>
      <c r="F14" s="49">
        <f>SUM(F7:F12)</f>
        <v>87133.968</v>
      </c>
      <c r="G14" s="49">
        <f>(F14/E14)</f>
        <v>5.338731922945987</v>
      </c>
      <c r="H14" s="50">
        <v>100</v>
      </c>
      <c r="I14" s="24"/>
      <c r="J14" s="1"/>
    </row>
    <row r="15" spans="1:9" ht="12.75">
      <c r="A15" s="3"/>
      <c r="B15" s="51"/>
      <c r="C15" s="51"/>
      <c r="D15" s="51"/>
      <c r="E15" s="53"/>
      <c r="F15" s="3"/>
      <c r="G15" s="3"/>
      <c r="H15" s="3"/>
      <c r="I15" s="24"/>
    </row>
    <row r="16" spans="1:9" ht="12.75">
      <c r="A16" s="24"/>
      <c r="B16" s="45"/>
      <c r="C16" s="45"/>
      <c r="D16" s="45"/>
      <c r="E16" s="54"/>
      <c r="F16" s="24"/>
      <c r="G16" s="24"/>
      <c r="H16" s="24"/>
      <c r="I16" s="24"/>
    </row>
    <row r="17" spans="1:9" ht="12.75">
      <c r="A17" s="40" t="s">
        <v>44</v>
      </c>
      <c r="B17" s="173" t="s">
        <v>45</v>
      </c>
      <c r="C17" s="173"/>
      <c r="D17" s="55"/>
      <c r="E17" s="174" t="s">
        <v>40</v>
      </c>
      <c r="F17" s="174"/>
      <c r="G17" s="42" t="s">
        <v>41</v>
      </c>
      <c r="H17" s="42" t="s">
        <v>3</v>
      </c>
      <c r="I17" s="24"/>
    </row>
    <row r="18" spans="1:9" ht="12.75">
      <c r="A18" s="57"/>
      <c r="B18" s="55"/>
      <c r="C18" s="55"/>
      <c r="D18" s="55"/>
      <c r="E18" s="56"/>
      <c r="F18" s="56"/>
      <c r="G18" s="56"/>
      <c r="H18" s="24"/>
      <c r="I18" s="24"/>
    </row>
    <row r="19" spans="1:9" ht="12.75">
      <c r="A19" t="s">
        <v>46</v>
      </c>
      <c r="B19" s="44">
        <v>149</v>
      </c>
      <c r="C19" s="44">
        <v>1100</v>
      </c>
      <c r="D19" s="44"/>
      <c r="E19" s="44">
        <f>(B19*0.225*365*24/1000)*3.6</f>
        <v>1057.2444</v>
      </c>
      <c r="F19" s="44">
        <f>(C19*0.225*365*24/1000)*3.6</f>
        <v>7805.16</v>
      </c>
      <c r="G19" s="44">
        <f>(F19/E19)</f>
        <v>7.382550335570469</v>
      </c>
      <c r="H19" s="45">
        <f>(F19/F23)*100</f>
        <v>25.31969309462915</v>
      </c>
      <c r="I19" s="45"/>
    </row>
    <row r="20" spans="1:9" ht="12.75">
      <c r="A20" t="s">
        <v>13</v>
      </c>
      <c r="B20" s="44">
        <v>100</v>
      </c>
      <c r="C20" s="44">
        <v>500</v>
      </c>
      <c r="D20" s="44"/>
      <c r="E20" s="44">
        <f>(B20*0.9*365*24/1000)*3.6</f>
        <v>2838.24</v>
      </c>
      <c r="F20" s="44">
        <f>(C20*0.9*365*24/1000)*3.6</f>
        <v>14191.2</v>
      </c>
      <c r="G20" s="44">
        <f>(F20/E20)</f>
        <v>5.000000000000001</v>
      </c>
      <c r="H20" s="45">
        <f>(F20/F23)*100</f>
        <v>46.03580562659847</v>
      </c>
      <c r="I20" s="45"/>
    </row>
    <row r="21" spans="1:9" ht="12.75">
      <c r="A21" t="s">
        <v>14</v>
      </c>
      <c r="B21" s="47">
        <v>270</v>
      </c>
      <c r="C21" s="47">
        <v>350</v>
      </c>
      <c r="D21" s="47"/>
      <c r="E21" s="47">
        <f>(B21*0.8*365*24/1000)*3.6</f>
        <v>6811.776000000001</v>
      </c>
      <c r="F21" s="47">
        <f>(C21*0.8*365*24/1000)*3.6</f>
        <v>8830.080000000002</v>
      </c>
      <c r="G21" s="47">
        <f>(F21/E21)</f>
        <v>1.2962962962962965</v>
      </c>
      <c r="H21" s="46">
        <f>(F21/F23)*100</f>
        <v>28.64450127877238</v>
      </c>
      <c r="I21" s="45"/>
    </row>
    <row r="22" spans="2:9" ht="12.75">
      <c r="B22" s="44"/>
      <c r="C22" s="44"/>
      <c r="D22" s="44"/>
      <c r="E22" s="44"/>
      <c r="F22" s="44"/>
      <c r="G22" s="44"/>
      <c r="H22" s="45"/>
      <c r="I22" s="45"/>
    </row>
    <row r="23" spans="1:10" ht="12.75">
      <c r="A23" s="58" t="s">
        <v>43</v>
      </c>
      <c r="B23" s="59">
        <f>SUM(B19:B21)</f>
        <v>519</v>
      </c>
      <c r="C23" s="59">
        <f>SUM(C19:C21)</f>
        <v>1950</v>
      </c>
      <c r="D23" s="59"/>
      <c r="E23" s="59">
        <f>SUM(E19:E21)</f>
        <v>10707.260400000001</v>
      </c>
      <c r="F23" s="59">
        <f>SUM(F19:F21)</f>
        <v>30826.440000000002</v>
      </c>
      <c r="G23" s="59">
        <f>(F23/E23)</f>
        <v>2.8790221633163977</v>
      </c>
      <c r="H23" s="59">
        <v>100</v>
      </c>
      <c r="I23" s="24"/>
      <c r="J23" s="1"/>
    </row>
    <row r="24" spans="1:9" ht="12.75">
      <c r="A24" s="1"/>
      <c r="B24" s="44"/>
      <c r="C24" s="44"/>
      <c r="D24" s="44"/>
      <c r="E24" s="44"/>
      <c r="F24" s="45"/>
      <c r="G24" s="45"/>
      <c r="H24" s="24"/>
      <c r="I24" s="24"/>
    </row>
    <row r="25" spans="1:8" ht="90.75" customHeight="1">
      <c r="A25" s="170" t="s">
        <v>98</v>
      </c>
      <c r="B25" s="170"/>
      <c r="C25" s="170"/>
      <c r="D25" s="170"/>
      <c r="E25" s="170"/>
      <c r="F25" s="170"/>
      <c r="G25" s="170"/>
      <c r="H25" s="170"/>
    </row>
    <row r="26" spans="1:8" ht="40.5" customHeight="1">
      <c r="A26" s="171" t="s">
        <v>99</v>
      </c>
      <c r="B26" s="170"/>
      <c r="C26" s="170"/>
      <c r="D26" s="170"/>
      <c r="E26" s="170"/>
      <c r="F26" s="170"/>
      <c r="G26" s="170"/>
      <c r="H26" s="170"/>
    </row>
    <row r="27" spans="1:7" ht="12.75" customHeight="1">
      <c r="A27" s="101"/>
      <c r="B27" s="101"/>
      <c r="C27" s="101"/>
      <c r="D27" s="101"/>
      <c r="E27" s="101"/>
      <c r="F27" s="101"/>
      <c r="G27" s="60"/>
    </row>
    <row r="28" spans="1:10" ht="42" customHeight="1">
      <c r="A28" s="166" t="s">
        <v>17</v>
      </c>
      <c r="B28" s="166"/>
      <c r="C28" s="166"/>
      <c r="D28" s="166"/>
      <c r="E28" s="166"/>
      <c r="F28" s="166"/>
      <c r="G28" s="166"/>
      <c r="H28" s="166"/>
      <c r="I28" s="61"/>
      <c r="J28" s="61"/>
    </row>
  </sheetData>
  <mergeCells count="7">
    <mergeCell ref="A25:H25"/>
    <mergeCell ref="A26:H26"/>
    <mergeCell ref="A28:H28"/>
    <mergeCell ref="B5:C5"/>
    <mergeCell ref="E5:F5"/>
    <mergeCell ref="B17:C17"/>
    <mergeCell ref="E17:F17"/>
  </mergeCells>
  <printOptions/>
  <pageMargins left="0.75" right="0.75" top="1" bottom="1" header="0.5" footer="0.5"/>
  <pageSetup fitToHeight="1" fitToWidth="1" horizontalDpi="600" verticalDpi="600" orientation="landscape" scale="89" r:id="rId1"/>
</worksheet>
</file>

<file path=xl/worksheets/sheet7.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9.140625" defaultRowHeight="12.75"/>
  <cols>
    <col min="1" max="1" width="17.7109375" style="0" customWidth="1"/>
    <col min="2" max="2" width="25.28125" style="0" customWidth="1"/>
    <col min="3" max="3" width="27.00390625" style="24" customWidth="1"/>
  </cols>
  <sheetData>
    <row r="1" spans="1:4" ht="12.75">
      <c r="A1" s="14" t="s">
        <v>29</v>
      </c>
      <c r="B1" s="15"/>
      <c r="C1" s="16"/>
      <c r="D1" s="16"/>
    </row>
    <row r="2" spans="1:4" ht="12.75">
      <c r="A2" s="16"/>
      <c r="B2" s="16"/>
      <c r="C2" s="16"/>
      <c r="D2" s="16"/>
    </row>
    <row r="3" spans="1:4" ht="12.75">
      <c r="A3" s="17" t="s">
        <v>19</v>
      </c>
      <c r="B3" s="18" t="s">
        <v>20</v>
      </c>
      <c r="C3" s="19" t="s">
        <v>21</v>
      </c>
      <c r="D3" s="16"/>
    </row>
    <row r="4" spans="1:4" ht="12.75">
      <c r="A4" s="20"/>
      <c r="B4" s="20" t="s">
        <v>3</v>
      </c>
      <c r="C4" s="21" t="s">
        <v>3</v>
      </c>
      <c r="D4" s="16"/>
    </row>
    <row r="5" spans="1:4" ht="12.75">
      <c r="A5" s="16"/>
      <c r="B5" s="20"/>
      <c r="C5" s="21"/>
      <c r="D5" s="16"/>
    </row>
    <row r="6" spans="1:4" ht="12.75">
      <c r="A6" s="16" t="s">
        <v>22</v>
      </c>
      <c r="B6" s="29">
        <v>27.906288750103833</v>
      </c>
      <c r="C6" s="30">
        <v>31.806465668513017</v>
      </c>
      <c r="D6" s="16"/>
    </row>
    <row r="7" spans="1:4" ht="12.75">
      <c r="A7" s="22" t="s">
        <v>11</v>
      </c>
      <c r="B7" s="30">
        <v>35.243940596923196</v>
      </c>
      <c r="C7" s="30">
        <v>36.10875317542748</v>
      </c>
      <c r="D7" s="23"/>
    </row>
    <row r="8" spans="1:4" ht="12.75">
      <c r="A8" s="22" t="s">
        <v>23</v>
      </c>
      <c r="B8" s="30">
        <v>3.0112915983985467</v>
      </c>
      <c r="C8" s="30">
        <v>2.998587190874624</v>
      </c>
      <c r="D8" s="23"/>
    </row>
    <row r="9" spans="1:4" ht="12.75">
      <c r="A9" s="22" t="s">
        <v>24</v>
      </c>
      <c r="B9" s="29">
        <v>19.070552915663942</v>
      </c>
      <c r="C9" s="29">
        <v>16.528278429172595</v>
      </c>
      <c r="D9" s="23"/>
    </row>
    <row r="10" spans="1:4" ht="12.75">
      <c r="A10" s="22" t="s">
        <v>25</v>
      </c>
      <c r="B10" s="30">
        <v>2.2728373010576144</v>
      </c>
      <c r="C10" s="30">
        <v>2.3600057612778613</v>
      </c>
      <c r="D10" s="23"/>
    </row>
    <row r="11" spans="1:4" ht="12.75">
      <c r="A11" s="22" t="s">
        <v>6</v>
      </c>
      <c r="B11" s="30">
        <v>1.0697683146649954</v>
      </c>
      <c r="C11" s="30">
        <v>1.06550405902619</v>
      </c>
      <c r="D11" s="23"/>
    </row>
    <row r="12" spans="1:4" ht="12.75">
      <c r="A12" s="22" t="s">
        <v>7</v>
      </c>
      <c r="B12" s="30">
        <v>2.4067440394847948</v>
      </c>
      <c r="C12" s="30">
        <v>2.2307731447168466</v>
      </c>
      <c r="D12" s="23"/>
    </row>
    <row r="13" spans="1:4" ht="12.75">
      <c r="A13" s="22" t="s">
        <v>26</v>
      </c>
      <c r="B13" s="31">
        <v>0.6913500067555975</v>
      </c>
      <c r="C13" s="30">
        <v>0.48869914940665726</v>
      </c>
      <c r="D13" s="23"/>
    </row>
    <row r="14" spans="1:4" ht="12.75">
      <c r="A14" s="22" t="s">
        <v>5</v>
      </c>
      <c r="B14" s="30">
        <v>3.868640416671327</v>
      </c>
      <c r="C14" s="30">
        <v>3.8291133780875786</v>
      </c>
      <c r="D14" s="23"/>
    </row>
    <row r="15" spans="1:4" ht="12.75">
      <c r="A15" s="22" t="s">
        <v>27</v>
      </c>
      <c r="B15" s="31">
        <v>38.59615100315453</v>
      </c>
      <c r="C15" s="30">
        <v>39.99524460052501</v>
      </c>
      <c r="D15" s="23"/>
    </row>
    <row r="16" spans="1:4" ht="12.75">
      <c r="A16" s="3" t="s">
        <v>28</v>
      </c>
      <c r="B16" s="32">
        <v>15.069421775628538</v>
      </c>
      <c r="C16" s="32">
        <v>17.463084290461552</v>
      </c>
      <c r="D16" s="23"/>
    </row>
    <row r="17" spans="1:4" ht="12.75">
      <c r="A17" s="24"/>
      <c r="B17" s="25"/>
      <c r="C17" s="25"/>
      <c r="D17" s="23"/>
    </row>
    <row r="18" spans="1:4" ht="12.75">
      <c r="A18" s="64" t="s">
        <v>97</v>
      </c>
      <c r="B18" s="25"/>
      <c r="C18" s="25"/>
      <c r="D18" s="23"/>
    </row>
    <row r="19" spans="1:4" ht="12.75">
      <c r="A19" s="64"/>
      <c r="B19" s="25"/>
      <c r="C19" s="25"/>
      <c r="D19" s="23"/>
    </row>
    <row r="20" spans="1:5" ht="129" customHeight="1">
      <c r="A20" s="175" t="s">
        <v>30</v>
      </c>
      <c r="B20" s="176"/>
      <c r="C20" s="176"/>
      <c r="D20" s="176"/>
      <c r="E20" s="176"/>
    </row>
    <row r="21" spans="1:5" ht="77.25" customHeight="1">
      <c r="A21" s="175" t="s">
        <v>31</v>
      </c>
      <c r="B21" s="176"/>
      <c r="C21" s="176"/>
      <c r="D21" s="176"/>
      <c r="E21" s="176"/>
    </row>
    <row r="22" spans="1:5" ht="12.75">
      <c r="A22" s="26"/>
      <c r="B22" s="26"/>
      <c r="C22" s="26"/>
      <c r="D22" s="26"/>
      <c r="E22" s="26"/>
    </row>
    <row r="23" spans="1:8" ht="42" customHeight="1">
      <c r="A23" s="166" t="s">
        <v>17</v>
      </c>
      <c r="B23" s="166"/>
      <c r="C23" s="166"/>
      <c r="D23" s="166"/>
      <c r="E23" s="166"/>
      <c r="F23" s="13"/>
      <c r="G23" s="13"/>
      <c r="H23" s="13"/>
    </row>
    <row r="24" spans="1:5" ht="12.75">
      <c r="A24" s="27"/>
      <c r="B24" s="27"/>
      <c r="C24" s="27"/>
      <c r="D24" s="27"/>
      <c r="E24" s="27"/>
    </row>
    <row r="25" spans="1:5" ht="12.75">
      <c r="A25" s="28"/>
      <c r="C25" s="27"/>
      <c r="D25" s="27"/>
      <c r="E25" s="27"/>
    </row>
    <row r="26" spans="1:5" ht="12.75">
      <c r="A26" s="27"/>
      <c r="B26" s="27"/>
      <c r="C26" s="27"/>
      <c r="D26" s="27"/>
      <c r="E26" s="27"/>
    </row>
    <row r="27" spans="1:5" ht="12.75">
      <c r="A27" s="27"/>
      <c r="B27" s="27"/>
      <c r="C27" s="27"/>
      <c r="D27" s="27"/>
      <c r="E27" s="27"/>
    </row>
    <row r="28" spans="1:4" ht="12.75">
      <c r="A28" s="27"/>
      <c r="B28" s="27"/>
      <c r="C28" s="27"/>
      <c r="D28" s="27"/>
    </row>
    <row r="29" spans="2:4" ht="12.75" customHeight="1">
      <c r="B29" s="26"/>
      <c r="C29" s="26"/>
      <c r="D29" s="26"/>
    </row>
    <row r="30" spans="1:4" ht="12.75">
      <c r="A30" s="26"/>
      <c r="B30" s="26"/>
      <c r="C30" s="26"/>
      <c r="D30" s="26"/>
    </row>
    <row r="31" spans="1:4" ht="12.75">
      <c r="A31" s="26"/>
      <c r="B31" s="26"/>
      <c r="C31" s="26"/>
      <c r="D31" s="26"/>
    </row>
    <row r="32" spans="1:4" ht="12.75">
      <c r="A32" s="26"/>
      <c r="B32" s="26"/>
      <c r="C32" s="26"/>
      <c r="D32" s="26"/>
    </row>
    <row r="33" spans="1:4" ht="12.75">
      <c r="A33" s="26"/>
      <c r="B33" s="26"/>
      <c r="D33" s="26"/>
    </row>
    <row r="34" spans="1:4" ht="12.75">
      <c r="A34" s="26"/>
      <c r="B34" s="26"/>
      <c r="D34" s="26"/>
    </row>
    <row r="35" spans="1:4" ht="12.75">
      <c r="A35" s="26"/>
      <c r="B35" s="26"/>
      <c r="D35" s="26"/>
    </row>
    <row r="36" spans="1:4" ht="12.75">
      <c r="A36" s="26"/>
      <c r="B36" s="26"/>
      <c r="D36" s="26"/>
    </row>
    <row r="37" spans="1:4" ht="12.75">
      <c r="A37" s="26"/>
      <c r="B37" s="26"/>
      <c r="D37" s="26"/>
    </row>
    <row r="38" spans="1:4" ht="12.75">
      <c r="A38" s="26"/>
      <c r="B38" s="26"/>
      <c r="D38" s="26"/>
    </row>
    <row r="39" spans="1:4" ht="12.75">
      <c r="A39" s="26"/>
      <c r="B39" s="26"/>
      <c r="D39" s="26"/>
    </row>
    <row r="40" spans="1:4" ht="12.75">
      <c r="A40" s="26"/>
      <c r="B40" s="26"/>
      <c r="D40" s="26"/>
    </row>
    <row r="41" spans="1:4" ht="12.75">
      <c r="A41" s="26"/>
      <c r="B41" s="26"/>
      <c r="D41" s="26"/>
    </row>
    <row r="42" spans="1:4" ht="12.75">
      <c r="A42" s="26"/>
      <c r="B42" s="26"/>
      <c r="D42" s="26"/>
    </row>
    <row r="43" spans="1:4" ht="12.75">
      <c r="A43" s="26"/>
      <c r="B43" s="26"/>
      <c r="D43" s="26"/>
    </row>
  </sheetData>
  <mergeCells count="3">
    <mergeCell ref="A20:E20"/>
    <mergeCell ref="A21:E21"/>
    <mergeCell ref="A23:E23"/>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H24"/>
  <sheetViews>
    <sheetView workbookViewId="0" topLeftCell="A1">
      <selection activeCell="A1" sqref="A1"/>
    </sheetView>
  </sheetViews>
  <sheetFormatPr defaultColWidth="9.140625" defaultRowHeight="12.75"/>
  <cols>
    <col min="1" max="1" width="21.8515625" style="0" customWidth="1"/>
    <col min="2" max="2" width="14.00390625" style="2" customWidth="1"/>
  </cols>
  <sheetData>
    <row r="1" ht="12.75">
      <c r="A1" s="1" t="s">
        <v>0</v>
      </c>
    </row>
    <row r="3" spans="1:2" ht="12.75">
      <c r="A3" s="3" t="s">
        <v>1</v>
      </c>
      <c r="B3" s="4" t="s">
        <v>2</v>
      </c>
    </row>
    <row r="4" ht="12.75">
      <c r="B4" s="2" t="s">
        <v>3</v>
      </c>
    </row>
    <row r="6" ht="12.75">
      <c r="A6" s="5" t="s">
        <v>4</v>
      </c>
    </row>
    <row r="7" spans="1:2" ht="12.75">
      <c r="A7" s="6" t="s">
        <v>5</v>
      </c>
      <c r="B7" s="2">
        <v>72.2</v>
      </c>
    </row>
    <row r="8" spans="1:2" ht="12.75">
      <c r="A8" s="6" t="s">
        <v>6</v>
      </c>
      <c r="B8" s="2">
        <v>18.9</v>
      </c>
    </row>
    <row r="9" spans="1:2" ht="12.75">
      <c r="A9" s="6" t="s">
        <v>7</v>
      </c>
      <c r="B9" s="2">
        <v>37.3</v>
      </c>
    </row>
    <row r="10" spans="1:2" ht="12.75">
      <c r="A10" s="7" t="s">
        <v>8</v>
      </c>
      <c r="B10" s="8">
        <v>89.8</v>
      </c>
    </row>
    <row r="11" spans="1:2" ht="12.75">
      <c r="A11" s="7"/>
      <c r="B11" s="8"/>
    </row>
    <row r="12" ht="12.75">
      <c r="A12" t="s">
        <v>9</v>
      </c>
    </row>
    <row r="13" spans="1:2" ht="12.75">
      <c r="A13" s="6" t="s">
        <v>10</v>
      </c>
      <c r="B13" s="9">
        <v>36</v>
      </c>
    </row>
    <row r="14" spans="1:2" ht="12.75">
      <c r="A14" s="6" t="s">
        <v>11</v>
      </c>
      <c r="B14" s="9">
        <v>22.5</v>
      </c>
    </row>
    <row r="15" spans="1:2" ht="12.75">
      <c r="A15" s="6" t="s">
        <v>12</v>
      </c>
      <c r="B15" s="9">
        <v>24.4</v>
      </c>
    </row>
    <row r="16" spans="1:2" ht="12.75">
      <c r="A16" s="6" t="s">
        <v>13</v>
      </c>
      <c r="B16" s="9">
        <v>90</v>
      </c>
    </row>
    <row r="17" spans="1:2" ht="12.75">
      <c r="A17" s="6" t="s">
        <v>14</v>
      </c>
      <c r="B17" s="9">
        <v>80</v>
      </c>
    </row>
    <row r="18" spans="1:2" ht="12.75">
      <c r="A18" s="10" t="s">
        <v>15</v>
      </c>
      <c r="B18" s="11">
        <v>44.2</v>
      </c>
    </row>
    <row r="19" spans="1:2" ht="12.75">
      <c r="A19" s="7"/>
      <c r="B19" s="12"/>
    </row>
    <row r="20" spans="1:5" ht="54" customHeight="1">
      <c r="A20" s="177" t="s">
        <v>16</v>
      </c>
      <c r="B20" s="177"/>
      <c r="C20" s="177"/>
      <c r="D20" s="177"/>
      <c r="E20" s="177"/>
    </row>
    <row r="21" spans="1:5" ht="12.75">
      <c r="A21" s="99"/>
      <c r="B21" s="100"/>
      <c r="C21" s="99"/>
      <c r="D21" s="99"/>
      <c r="E21" s="99"/>
    </row>
    <row r="22" spans="1:5" ht="78.75" customHeight="1">
      <c r="A22" s="166" t="s">
        <v>18</v>
      </c>
      <c r="B22" s="178"/>
      <c r="C22" s="178"/>
      <c r="D22" s="178"/>
      <c r="E22" s="178"/>
    </row>
    <row r="23" spans="1:5" ht="12.75">
      <c r="A23" s="99"/>
      <c r="B23" s="100"/>
      <c r="C23" s="99"/>
      <c r="D23" s="99"/>
      <c r="E23" s="99"/>
    </row>
    <row r="24" spans="1:8" ht="65.25" customHeight="1">
      <c r="A24" s="166" t="s">
        <v>17</v>
      </c>
      <c r="B24" s="166"/>
      <c r="C24" s="166"/>
      <c r="D24" s="166"/>
      <c r="E24" s="166"/>
      <c r="F24" s="13"/>
      <c r="G24" s="13"/>
      <c r="H24" s="13"/>
    </row>
  </sheetData>
  <mergeCells count="3">
    <mergeCell ref="A24:E24"/>
    <mergeCell ref="A20:E20"/>
    <mergeCell ref="A22:E22"/>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K24"/>
  <sheetViews>
    <sheetView zoomScaleSheetLayoutView="100" workbookViewId="0" topLeftCell="A1">
      <selection activeCell="A1" sqref="A1"/>
    </sheetView>
  </sheetViews>
  <sheetFormatPr defaultColWidth="9.140625" defaultRowHeight="12.75"/>
  <cols>
    <col min="1" max="1" width="4.421875" style="0" customWidth="1"/>
    <col min="2" max="2" width="29.28125" style="0" customWidth="1"/>
    <col min="3" max="7" width="9.140625" style="2" customWidth="1"/>
  </cols>
  <sheetData>
    <row r="1" ht="12.75">
      <c r="A1" s="118" t="s">
        <v>101</v>
      </c>
    </row>
    <row r="2" spans="9:11" ht="12.75">
      <c r="I2" s="24"/>
      <c r="J2" s="24"/>
      <c r="K2" s="24"/>
    </row>
    <row r="3" spans="3:11" ht="12.75">
      <c r="C3" s="4" t="s">
        <v>119</v>
      </c>
      <c r="D3" s="4" t="s">
        <v>120</v>
      </c>
      <c r="E3" s="4" t="s">
        <v>121</v>
      </c>
      <c r="F3" s="4" t="s">
        <v>122</v>
      </c>
      <c r="G3" s="4" t="s">
        <v>123</v>
      </c>
      <c r="I3" s="119"/>
      <c r="J3" s="119"/>
      <c r="K3" s="119"/>
    </row>
    <row r="4" ht="12.75">
      <c r="A4" t="s">
        <v>43</v>
      </c>
    </row>
    <row r="5" spans="1:7" ht="12.75">
      <c r="A5" s="120"/>
      <c r="B5" s="120" t="s">
        <v>124</v>
      </c>
      <c r="C5" s="9">
        <v>66.4</v>
      </c>
      <c r="D5" s="9">
        <v>33.6</v>
      </c>
      <c r="E5" s="9">
        <v>21.1</v>
      </c>
      <c r="F5" s="9">
        <v>18.6</v>
      </c>
      <c r="G5" s="9">
        <v>12.2</v>
      </c>
    </row>
    <row r="6" spans="1:7" s="123" customFormat="1" ht="12.75">
      <c r="A6" s="121"/>
      <c r="B6" s="121" t="s">
        <v>125</v>
      </c>
      <c r="C6" s="122">
        <v>895</v>
      </c>
      <c r="D6" s="122">
        <v>238</v>
      </c>
      <c r="E6" s="122">
        <v>18</v>
      </c>
      <c r="F6" s="122">
        <v>14</v>
      </c>
      <c r="G6" s="122">
        <v>53</v>
      </c>
    </row>
    <row r="7" spans="1:7" s="123" customFormat="1" ht="12.75">
      <c r="A7" s="124"/>
      <c r="B7" s="124" t="s">
        <v>126</v>
      </c>
      <c r="C7" s="125">
        <v>20.1</v>
      </c>
      <c r="D7" s="125">
        <v>2.7</v>
      </c>
      <c r="E7" s="125">
        <v>1.7</v>
      </c>
      <c r="F7" s="125">
        <v>0.4</v>
      </c>
      <c r="G7" s="125">
        <v>2.3</v>
      </c>
    </row>
    <row r="8" spans="1:7" ht="12.75">
      <c r="A8" s="44"/>
      <c r="B8" s="44" t="s">
        <v>127</v>
      </c>
      <c r="C8" s="43">
        <v>89</v>
      </c>
      <c r="D8" s="43">
        <v>23</v>
      </c>
      <c r="E8" s="43">
        <v>15</v>
      </c>
      <c r="F8" s="43">
        <v>3.9</v>
      </c>
      <c r="G8" s="43">
        <v>25</v>
      </c>
    </row>
    <row r="10" ht="12.75">
      <c r="A10" t="s">
        <v>128</v>
      </c>
    </row>
    <row r="11" spans="1:11" ht="12.75">
      <c r="A11" s="120"/>
      <c r="B11" s="120" t="s">
        <v>129</v>
      </c>
      <c r="C11" s="9">
        <v>30.1</v>
      </c>
      <c r="D11" s="9" t="s">
        <v>130</v>
      </c>
      <c r="E11" s="9">
        <v>12.1</v>
      </c>
      <c r="F11" s="9">
        <v>5</v>
      </c>
      <c r="G11" s="9">
        <v>8.6</v>
      </c>
      <c r="K11" s="123"/>
    </row>
    <row r="12" spans="1:7" s="123" customFormat="1" ht="12.75">
      <c r="A12" s="121"/>
      <c r="B12" s="121" t="s">
        <v>131</v>
      </c>
      <c r="C12" s="122">
        <v>88</v>
      </c>
      <c r="D12" s="122" t="s">
        <v>130</v>
      </c>
      <c r="E12" s="122">
        <v>18</v>
      </c>
      <c r="F12" s="122">
        <v>3</v>
      </c>
      <c r="G12" s="122">
        <v>28</v>
      </c>
    </row>
    <row r="13" spans="1:7" ht="12.75">
      <c r="A13" s="120"/>
      <c r="B13" s="120" t="s">
        <v>132</v>
      </c>
      <c r="C13" s="9">
        <v>24.8</v>
      </c>
      <c r="D13" s="9">
        <v>18.7</v>
      </c>
      <c r="E13" s="9">
        <v>2.7</v>
      </c>
      <c r="F13" s="9">
        <v>0.5</v>
      </c>
      <c r="G13" s="9" t="s">
        <v>130</v>
      </c>
    </row>
    <row r="14" spans="1:7" s="123" customFormat="1" ht="12.75">
      <c r="A14" s="121"/>
      <c r="B14" s="121" t="s">
        <v>131</v>
      </c>
      <c r="C14" s="122">
        <v>95</v>
      </c>
      <c r="D14" s="122">
        <v>50</v>
      </c>
      <c r="E14" s="122">
        <v>77</v>
      </c>
      <c r="F14" s="122">
        <v>2</v>
      </c>
      <c r="G14" s="122" t="s">
        <v>130</v>
      </c>
    </row>
    <row r="15" spans="1:7" ht="12.75">
      <c r="A15" s="120"/>
      <c r="B15" s="126" t="s">
        <v>133</v>
      </c>
      <c r="C15" s="9" t="s">
        <v>130</v>
      </c>
      <c r="D15" s="9" t="s">
        <v>130</v>
      </c>
      <c r="E15" s="9" t="s">
        <v>130</v>
      </c>
      <c r="F15" s="9">
        <v>4.3</v>
      </c>
      <c r="G15" s="9" t="s">
        <v>130</v>
      </c>
    </row>
    <row r="16" spans="1:7" s="123" customFormat="1" ht="12.75">
      <c r="A16" s="121"/>
      <c r="B16" s="121" t="s">
        <v>131</v>
      </c>
      <c r="C16" s="122" t="s">
        <v>130</v>
      </c>
      <c r="D16" s="122" t="s">
        <v>130</v>
      </c>
      <c r="E16" s="122" t="s">
        <v>130</v>
      </c>
      <c r="F16" s="122">
        <v>7</v>
      </c>
      <c r="G16" s="122" t="s">
        <v>130</v>
      </c>
    </row>
    <row r="17" spans="1:7" ht="12.75">
      <c r="A17" s="120"/>
      <c r="B17" s="120" t="s">
        <v>134</v>
      </c>
      <c r="C17" s="9">
        <v>11.4</v>
      </c>
      <c r="D17" s="9">
        <v>14.9</v>
      </c>
      <c r="E17" s="9">
        <v>6.3</v>
      </c>
      <c r="F17" s="9">
        <v>8.8</v>
      </c>
      <c r="G17" s="9">
        <v>3.6</v>
      </c>
    </row>
    <row r="18" spans="1:7" s="123" customFormat="1" ht="12.75">
      <c r="A18" s="121"/>
      <c r="B18" s="127" t="s">
        <v>131</v>
      </c>
      <c r="C18" s="128">
        <v>82</v>
      </c>
      <c r="D18" s="128">
        <v>27</v>
      </c>
      <c r="E18" s="128">
        <v>12</v>
      </c>
      <c r="F18" s="128">
        <v>4</v>
      </c>
      <c r="G18" s="128">
        <v>31</v>
      </c>
    </row>
    <row r="19" spans="1:7" s="123" customFormat="1" ht="12.75">
      <c r="A19" s="121"/>
      <c r="B19" s="129"/>
      <c r="C19" s="130"/>
      <c r="D19" s="130"/>
      <c r="E19" s="130"/>
      <c r="F19" s="130"/>
      <c r="G19" s="130"/>
    </row>
    <row r="20" spans="1:7" ht="66.75" customHeight="1">
      <c r="A20" s="166" t="s">
        <v>136</v>
      </c>
      <c r="B20" s="166"/>
      <c r="C20" s="166"/>
      <c r="D20" s="166"/>
      <c r="E20" s="166"/>
      <c r="F20" s="166"/>
      <c r="G20" s="166"/>
    </row>
    <row r="21" spans="1:7" ht="12.75">
      <c r="A21" s="99"/>
      <c r="B21" s="99"/>
      <c r="C21" s="100"/>
      <c r="D21" s="100"/>
      <c r="E21" s="100"/>
      <c r="F21" s="100"/>
      <c r="G21" s="100"/>
    </row>
    <row r="22" spans="1:7" ht="28.5" customHeight="1">
      <c r="A22" s="166" t="s">
        <v>135</v>
      </c>
      <c r="B22" s="166"/>
      <c r="C22" s="166"/>
      <c r="D22" s="166"/>
      <c r="E22" s="166"/>
      <c r="F22" s="166"/>
      <c r="G22" s="166"/>
    </row>
    <row r="23" spans="1:7" ht="12.75">
      <c r="A23" s="61"/>
      <c r="B23" s="61"/>
      <c r="C23" s="131"/>
      <c r="D23" s="131"/>
      <c r="E23" s="100"/>
      <c r="F23" s="100"/>
      <c r="G23" s="100"/>
    </row>
    <row r="24" spans="1:7" ht="53.25" customHeight="1">
      <c r="A24" s="166" t="s">
        <v>137</v>
      </c>
      <c r="B24" s="166"/>
      <c r="C24" s="166"/>
      <c r="D24" s="166"/>
      <c r="E24" s="166"/>
      <c r="F24" s="166"/>
      <c r="G24" s="166"/>
    </row>
  </sheetData>
  <mergeCells count="3">
    <mergeCell ref="A22:G22"/>
    <mergeCell ref="A24:G24"/>
    <mergeCell ref="A20:G20"/>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agiese</cp:lastModifiedBy>
  <cp:lastPrinted>2011-01-06T23:07:54Z</cp:lastPrinted>
  <dcterms:created xsi:type="dcterms:W3CDTF">2010-11-12T19:45:18Z</dcterms:created>
  <dcterms:modified xsi:type="dcterms:W3CDTF">2011-01-11T22:49:08Z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